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efan\razvoj\C00_LASR ALPSKE REKE_2021-2027\LASR_Razpisna dokumentacija\2 javni poziv_ESPRA\2_Razpisna_dokumentacija\"/>
    </mc:Choice>
  </mc:AlternateContent>
  <xr:revisionPtr revIDLastSave="0" documentId="13_ncr:1_{FCE14C41-D9A9-4CD2-82F9-9F5F0AC50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čni načrt I FAZA" sheetId="1" r:id="rId1"/>
    <sheet name="Finančni načrt II FAZA" sheetId="3" r:id="rId2"/>
    <sheet name="Finančni načrt III FAZA" sheetId="6" r:id="rId3"/>
    <sheet name="Finančni načrt po partnerjih" sheetId="2" r:id="rId4"/>
    <sheet name="Finančna konstrukcija_operacije" sheetId="5" r:id="rId5"/>
  </sheets>
  <definedNames>
    <definedName name="_xlnm.Print_Area" localSheetId="4">'Finančna konstrukcija_operacije'!$A$1:$S$49</definedName>
    <definedName name="_xlnm.Print_Area" localSheetId="2">'Finančni načrt III FAZA'!$A$1:$P$59</definedName>
    <definedName name="_xlnm.Print_Area" localSheetId="3">'Finančni načrt po partnerjih'!$A$1:$AG$31</definedName>
    <definedName name="SS" localSheetId="0">'Finančni načrt I FAZA'!#REF!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I14" i="1"/>
  <c r="L16" i="2"/>
  <c r="L15" i="2" s="1"/>
  <c r="K16" i="2"/>
  <c r="D16" i="2"/>
  <c r="C16" i="2"/>
  <c r="D27" i="5"/>
  <c r="D26" i="5"/>
  <c r="C27" i="5"/>
  <c r="C26" i="5"/>
  <c r="G14" i="5"/>
  <c r="J14" i="5"/>
  <c r="I14" i="5"/>
  <c r="M14" i="5"/>
  <c r="L14" i="5"/>
  <c r="P14" i="5"/>
  <c r="O14" i="5"/>
  <c r="R14" i="5"/>
  <c r="S14" i="5"/>
  <c r="S13" i="5"/>
  <c r="R13" i="5"/>
  <c r="P13" i="5"/>
  <c r="O13" i="5"/>
  <c r="M13" i="5"/>
  <c r="L13" i="5"/>
  <c r="J13" i="5"/>
  <c r="I13" i="5"/>
  <c r="G13" i="5"/>
  <c r="F14" i="5"/>
  <c r="F13" i="5"/>
  <c r="D14" i="5"/>
  <c r="D13" i="5"/>
  <c r="C14" i="5"/>
  <c r="F27" i="5" s="1"/>
  <c r="C13" i="5"/>
  <c r="I15" i="6"/>
  <c r="J15" i="6" s="1"/>
  <c r="O15" i="6" s="1"/>
  <c r="I16" i="6"/>
  <c r="I17" i="6"/>
  <c r="I18" i="6"/>
  <c r="I19" i="6"/>
  <c r="I20" i="6"/>
  <c r="J20" i="6" s="1"/>
  <c r="O20" i="6" s="1"/>
  <c r="I21" i="6"/>
  <c r="I22" i="6"/>
  <c r="I23" i="6"/>
  <c r="I24" i="6"/>
  <c r="I25" i="6"/>
  <c r="I26" i="6"/>
  <c r="I27" i="6"/>
  <c r="I28" i="6"/>
  <c r="I29" i="6"/>
  <c r="J29" i="6" s="1"/>
  <c r="O29" i="6" s="1"/>
  <c r="I30" i="6"/>
  <c r="I31" i="6"/>
  <c r="I32" i="6"/>
  <c r="I33" i="6"/>
  <c r="I34" i="6"/>
  <c r="I35" i="6"/>
  <c r="I36" i="6"/>
  <c r="J36" i="6" s="1"/>
  <c r="O36" i="6" s="1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14" i="6"/>
  <c r="I4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5" i="3"/>
  <c r="I46" i="3"/>
  <c r="I47" i="3"/>
  <c r="I48" i="3"/>
  <c r="I49" i="3"/>
  <c r="I50" i="3"/>
  <c r="I51" i="3"/>
  <c r="I52" i="3"/>
  <c r="I53" i="3"/>
  <c r="I54" i="3"/>
  <c r="I55" i="3"/>
  <c r="I14" i="3"/>
  <c r="I15" i="1"/>
  <c r="J30" i="2" s="1"/>
  <c r="J29" i="2" s="1"/>
  <c r="I16" i="1"/>
  <c r="I17" i="1"/>
  <c r="N30" i="2" s="1"/>
  <c r="N29" i="2" s="1"/>
  <c r="I18" i="1"/>
  <c r="I19" i="1"/>
  <c r="V30" i="2" s="1"/>
  <c r="V29" i="2" s="1"/>
  <c r="I20" i="1"/>
  <c r="Z30" i="2" s="1"/>
  <c r="Z29" i="2" s="1"/>
  <c r="I21" i="1"/>
  <c r="I22" i="1"/>
  <c r="I23" i="1"/>
  <c r="I24" i="1"/>
  <c r="J24" i="1" s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F30" i="2"/>
  <c r="F29" i="2" s="1"/>
  <c r="G14" i="1"/>
  <c r="F19" i="2"/>
  <c r="F18" i="2" s="1"/>
  <c r="B17" i="2"/>
  <c r="B21" i="5" s="1"/>
  <c r="C16" i="5"/>
  <c r="AB19" i="2"/>
  <c r="AB18" i="2" s="1"/>
  <c r="AA19" i="2"/>
  <c r="AA18" i="2" s="1"/>
  <c r="Z19" i="2"/>
  <c r="Z18" i="2" s="1"/>
  <c r="X19" i="2"/>
  <c r="W19" i="2"/>
  <c r="W18" i="2" s="1"/>
  <c r="V19" i="2"/>
  <c r="V18" i="2" s="1"/>
  <c r="T19" i="2"/>
  <c r="T18" i="2" s="1"/>
  <c r="S19" i="2"/>
  <c r="S18" i="2" s="1"/>
  <c r="P19" i="2"/>
  <c r="P18" i="2" s="1"/>
  <c r="O19" i="2"/>
  <c r="O18" i="2" s="1"/>
  <c r="N19" i="2"/>
  <c r="N18" i="2" s="1"/>
  <c r="L19" i="2"/>
  <c r="L18" i="2" s="1"/>
  <c r="K19" i="2"/>
  <c r="K18" i="2" s="1"/>
  <c r="J19" i="2"/>
  <c r="J18" i="2" s="1"/>
  <c r="H19" i="2"/>
  <c r="H18" i="2" s="1"/>
  <c r="G19" i="2"/>
  <c r="G18" i="2" s="1"/>
  <c r="D19" i="2"/>
  <c r="D18" i="2" s="1"/>
  <c r="C19" i="2"/>
  <c r="C18" i="2" s="1"/>
  <c r="AE18" i="2" s="1"/>
  <c r="AB30" i="2"/>
  <c r="AB29" i="2" s="1"/>
  <c r="AA30" i="2"/>
  <c r="AA29" i="2" s="1"/>
  <c r="AB27" i="2"/>
  <c r="AB26" i="2" s="1"/>
  <c r="AA27" i="2"/>
  <c r="AA26" i="2" s="1"/>
  <c r="C35" i="5" s="1"/>
  <c r="Z27" i="2"/>
  <c r="Z26" i="2" s="1"/>
  <c r="B35" i="5" s="1"/>
  <c r="AB25" i="2"/>
  <c r="AB24" i="2" s="1"/>
  <c r="D33" i="5" s="1"/>
  <c r="AA25" i="2"/>
  <c r="AA24" i="2" s="1"/>
  <c r="AB23" i="2"/>
  <c r="AB22" i="2" s="1"/>
  <c r="D32" i="5" s="1"/>
  <c r="AA23" i="2"/>
  <c r="AA22" i="2" s="1"/>
  <c r="Z23" i="2"/>
  <c r="Z22" i="2" s="1"/>
  <c r="B32" i="5" s="1"/>
  <c r="AB21" i="2"/>
  <c r="AB20" i="2" s="1"/>
  <c r="AA21" i="2"/>
  <c r="AA20" i="2" s="1"/>
  <c r="C31" i="5" s="1"/>
  <c r="AB17" i="2"/>
  <c r="D34" i="5" s="1"/>
  <c r="AA17" i="2"/>
  <c r="C34" i="5" s="1"/>
  <c r="Z17" i="2"/>
  <c r="B34" i="5" s="1"/>
  <c r="AB16" i="2"/>
  <c r="AB15" i="2" s="1"/>
  <c r="AA16" i="2"/>
  <c r="AA15" i="2" s="1"/>
  <c r="AA28" i="2" s="1"/>
  <c r="AA31" i="2" s="1"/>
  <c r="Z16" i="2"/>
  <c r="X25" i="2"/>
  <c r="X24" i="2" s="1"/>
  <c r="S20" i="5" s="1"/>
  <c r="W25" i="2"/>
  <c r="W24" i="2" s="1"/>
  <c r="R22" i="5" s="1"/>
  <c r="V25" i="2"/>
  <c r="V24" i="2" s="1"/>
  <c r="X23" i="2"/>
  <c r="X22" i="2" s="1"/>
  <c r="S19" i="5" s="1"/>
  <c r="W23" i="2"/>
  <c r="W22" i="2" s="1"/>
  <c r="R19" i="5" s="1"/>
  <c r="V23" i="2"/>
  <c r="V22" i="2" s="1"/>
  <c r="X16" i="2"/>
  <c r="X15" i="2" s="1"/>
  <c r="W16" i="2"/>
  <c r="X18" i="2"/>
  <c r="T16" i="2"/>
  <c r="T15" i="2" s="1"/>
  <c r="S16" i="2"/>
  <c r="T23" i="2"/>
  <c r="T22" i="2" s="1"/>
  <c r="P19" i="5" s="1"/>
  <c r="S23" i="2"/>
  <c r="S22" i="2" s="1"/>
  <c r="O19" i="5" s="1"/>
  <c r="P23" i="2"/>
  <c r="P22" i="2" s="1"/>
  <c r="M19" i="5" s="1"/>
  <c r="O23" i="2"/>
  <c r="O22" i="2" s="1"/>
  <c r="L19" i="5" s="1"/>
  <c r="L23" i="2"/>
  <c r="L22" i="2" s="1"/>
  <c r="J19" i="5" s="1"/>
  <c r="K23" i="2"/>
  <c r="K22" i="2" s="1"/>
  <c r="I19" i="5" s="1"/>
  <c r="J23" i="2"/>
  <c r="J22" i="2" s="1"/>
  <c r="H23" i="2"/>
  <c r="H22" i="2" s="1"/>
  <c r="G19" i="5" s="1"/>
  <c r="G23" i="2"/>
  <c r="G22" i="2" s="1"/>
  <c r="F19" i="5" s="1"/>
  <c r="F23" i="2"/>
  <c r="F22" i="2" s="1"/>
  <c r="E19" i="5" s="1"/>
  <c r="D23" i="2"/>
  <c r="D22" i="2" s="1"/>
  <c r="D19" i="5" s="1"/>
  <c r="C23" i="2"/>
  <c r="C22" i="2" s="1"/>
  <c r="P16" i="2"/>
  <c r="P15" i="2" s="1"/>
  <c r="O16" i="2"/>
  <c r="H16" i="2"/>
  <c r="J16" i="2"/>
  <c r="G16" i="2"/>
  <c r="X21" i="2"/>
  <c r="X20" i="2" s="1"/>
  <c r="S18" i="5" s="1"/>
  <c r="W21" i="2"/>
  <c r="W20" i="2" s="1"/>
  <c r="R18" i="5" s="1"/>
  <c r="X17" i="2"/>
  <c r="S21" i="5" s="1"/>
  <c r="W17" i="2"/>
  <c r="R21" i="5" s="1"/>
  <c r="V17" i="2"/>
  <c r="Q21" i="5" s="1"/>
  <c r="V16" i="2"/>
  <c r="T30" i="2"/>
  <c r="T29" i="2" s="1"/>
  <c r="S30" i="2"/>
  <c r="S29" i="2"/>
  <c r="T27" i="2"/>
  <c r="T26" i="2" s="1"/>
  <c r="P22" i="5" s="1"/>
  <c r="S27" i="2"/>
  <c r="S26" i="2" s="1"/>
  <c r="O22" i="5" s="1"/>
  <c r="R27" i="2"/>
  <c r="R26" i="2" s="1"/>
  <c r="T25" i="2"/>
  <c r="T24" i="2" s="1"/>
  <c r="P20" i="5" s="1"/>
  <c r="S25" i="2"/>
  <c r="S24" i="2" s="1"/>
  <c r="O20" i="5" s="1"/>
  <c r="R25" i="2"/>
  <c r="R24" i="2" s="1"/>
  <c r="N20" i="5" s="1"/>
  <c r="T21" i="2"/>
  <c r="T20" i="2" s="1"/>
  <c r="S21" i="2"/>
  <c r="S20" i="2" s="1"/>
  <c r="R21" i="2"/>
  <c r="R20" i="2" s="1"/>
  <c r="T17" i="2"/>
  <c r="P21" i="5" s="1"/>
  <c r="S17" i="2"/>
  <c r="O21" i="5" s="1"/>
  <c r="R17" i="2"/>
  <c r="N21" i="5" s="1"/>
  <c r="R16" i="2"/>
  <c r="P27" i="2"/>
  <c r="P26" i="2" s="1"/>
  <c r="M22" i="5" s="1"/>
  <c r="O27" i="2"/>
  <c r="O26" i="2" s="1"/>
  <c r="L22" i="5" s="1"/>
  <c r="P25" i="2"/>
  <c r="P24" i="2" s="1"/>
  <c r="M20" i="5" s="1"/>
  <c r="O25" i="2"/>
  <c r="O24" i="2" s="1"/>
  <c r="L20" i="5" s="1"/>
  <c r="N25" i="2"/>
  <c r="N24" i="2" s="1"/>
  <c r="P21" i="2"/>
  <c r="P20" i="2" s="1"/>
  <c r="O21" i="2"/>
  <c r="O20" i="2" s="1"/>
  <c r="L18" i="5" s="1"/>
  <c r="N21" i="2"/>
  <c r="N20" i="2" s="1"/>
  <c r="P17" i="2"/>
  <c r="M21" i="5" s="1"/>
  <c r="O17" i="2"/>
  <c r="L21" i="5" s="1"/>
  <c r="N17" i="2"/>
  <c r="K21" i="5" s="1"/>
  <c r="N16" i="2"/>
  <c r="L27" i="2"/>
  <c r="L26" i="2" s="1"/>
  <c r="K27" i="2"/>
  <c r="K26" i="2" s="1"/>
  <c r="I22" i="5" s="1"/>
  <c r="J27" i="2"/>
  <c r="J26" i="2" s="1"/>
  <c r="H22" i="5" s="1"/>
  <c r="L25" i="2"/>
  <c r="L24" i="2" s="1"/>
  <c r="J20" i="5" s="1"/>
  <c r="K25" i="2"/>
  <c r="K24" i="2" s="1"/>
  <c r="I20" i="5" s="1"/>
  <c r="L21" i="2"/>
  <c r="L20" i="2" s="1"/>
  <c r="K21" i="2"/>
  <c r="K20" i="2" s="1"/>
  <c r="I18" i="5" s="1"/>
  <c r="J21" i="2"/>
  <c r="J20" i="2" s="1"/>
  <c r="L17" i="2"/>
  <c r="J21" i="5" s="1"/>
  <c r="K17" i="2"/>
  <c r="I21" i="5" s="1"/>
  <c r="H27" i="2"/>
  <c r="H26" i="2" s="1"/>
  <c r="G22" i="5" s="1"/>
  <c r="G27" i="2"/>
  <c r="G26" i="2" s="1"/>
  <c r="F22" i="5" s="1"/>
  <c r="F25" i="2"/>
  <c r="F24" i="2" s="1"/>
  <c r="E20" i="5" s="1"/>
  <c r="H25" i="2"/>
  <c r="G25" i="2"/>
  <c r="G24" i="2" s="1"/>
  <c r="F20" i="5" s="1"/>
  <c r="H21" i="2"/>
  <c r="H20" i="2" s="1"/>
  <c r="G21" i="2"/>
  <c r="G20" i="2" s="1"/>
  <c r="F18" i="5" s="1"/>
  <c r="F21" i="2"/>
  <c r="F20" i="2" s="1"/>
  <c r="H17" i="2"/>
  <c r="G17" i="2"/>
  <c r="G15" i="2" s="1"/>
  <c r="F17" i="2"/>
  <c r="E21" i="5" s="1"/>
  <c r="F16" i="2"/>
  <c r="D25" i="2"/>
  <c r="D24" i="2" s="1"/>
  <c r="D20" i="5" s="1"/>
  <c r="C25" i="2"/>
  <c r="C24" i="2" s="1"/>
  <c r="C20" i="5" s="1"/>
  <c r="D21" i="2"/>
  <c r="D20" i="2" s="1"/>
  <c r="D18" i="5" s="1"/>
  <c r="C21" i="2"/>
  <c r="C20" i="2" s="1"/>
  <c r="C18" i="5" s="1"/>
  <c r="D17" i="2"/>
  <c r="D21" i="5" s="1"/>
  <c r="C17" i="2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23" i="3"/>
  <c r="N24" i="3"/>
  <c r="N25" i="3"/>
  <c r="N26" i="3"/>
  <c r="N27" i="3"/>
  <c r="N28" i="3"/>
  <c r="N29" i="3"/>
  <c r="N30" i="3"/>
  <c r="O30" i="3" s="1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P17" i="5"/>
  <c r="G16" i="5"/>
  <c r="G15" i="5"/>
  <c r="G30" i="2"/>
  <c r="G29" i="2" s="1"/>
  <c r="L30" i="2"/>
  <c r="L29" i="2" s="1"/>
  <c r="H30" i="2"/>
  <c r="H29" i="2" s="1"/>
  <c r="G55" i="1"/>
  <c r="G54" i="1"/>
  <c r="J54" i="1" s="1"/>
  <c r="G53" i="1"/>
  <c r="J53" i="1" s="1"/>
  <c r="O53" i="1" s="1"/>
  <c r="G52" i="1"/>
  <c r="G51" i="1"/>
  <c r="G50" i="1"/>
  <c r="J50" i="1" s="1"/>
  <c r="G49" i="1"/>
  <c r="G48" i="1"/>
  <c r="K48" i="1" s="1"/>
  <c r="G47" i="1"/>
  <c r="G46" i="1"/>
  <c r="G45" i="1"/>
  <c r="J45" i="1" s="1"/>
  <c r="O45" i="1" s="1"/>
  <c r="G44" i="1"/>
  <c r="K44" i="1" s="1"/>
  <c r="G43" i="1"/>
  <c r="K43" i="1" s="1"/>
  <c r="G42" i="1"/>
  <c r="G41" i="1"/>
  <c r="J41" i="1" s="1"/>
  <c r="G40" i="1"/>
  <c r="K40" i="1" s="1"/>
  <c r="G39" i="1"/>
  <c r="K39" i="1" s="1"/>
  <c r="G38" i="1"/>
  <c r="K38" i="1" s="1"/>
  <c r="G37" i="1"/>
  <c r="J37" i="1" s="1"/>
  <c r="G36" i="1"/>
  <c r="K36" i="1" s="1"/>
  <c r="G35" i="1"/>
  <c r="G34" i="1"/>
  <c r="J34" i="1" s="1"/>
  <c r="G33" i="1"/>
  <c r="G32" i="1"/>
  <c r="K32" i="1"/>
  <c r="G31" i="1"/>
  <c r="J31" i="1" s="1"/>
  <c r="G30" i="1"/>
  <c r="J30" i="1" s="1"/>
  <c r="G29" i="1"/>
  <c r="G28" i="1"/>
  <c r="K28" i="1" s="1"/>
  <c r="G27" i="1"/>
  <c r="J27" i="1" s="1"/>
  <c r="G26" i="1"/>
  <c r="G25" i="1"/>
  <c r="G24" i="1"/>
  <c r="G23" i="1"/>
  <c r="G22" i="1"/>
  <c r="K22" i="1" s="1"/>
  <c r="G21" i="1"/>
  <c r="K21" i="1" s="1"/>
  <c r="G20" i="1"/>
  <c r="B27" i="5" s="1"/>
  <c r="G19" i="1"/>
  <c r="Q14" i="5" s="1"/>
  <c r="G18" i="1"/>
  <c r="N14" i="5" s="1"/>
  <c r="G17" i="1"/>
  <c r="G16" i="1"/>
  <c r="G15" i="1"/>
  <c r="G55" i="3"/>
  <c r="G54" i="3"/>
  <c r="G53" i="3"/>
  <c r="J53" i="3" s="1"/>
  <c r="O53" i="3" s="1"/>
  <c r="K53" i="3"/>
  <c r="G52" i="3"/>
  <c r="G51" i="3"/>
  <c r="G50" i="3"/>
  <c r="G49" i="3"/>
  <c r="G48" i="3"/>
  <c r="K48" i="3" s="1"/>
  <c r="G47" i="3"/>
  <c r="G46" i="3"/>
  <c r="G45" i="3"/>
  <c r="K45" i="3" s="1"/>
  <c r="G44" i="3"/>
  <c r="G43" i="3"/>
  <c r="G42" i="3"/>
  <c r="G41" i="3"/>
  <c r="G40" i="3"/>
  <c r="G39" i="3"/>
  <c r="J39" i="3" s="1"/>
  <c r="O39" i="3" s="1"/>
  <c r="K39" i="3"/>
  <c r="G38" i="3"/>
  <c r="K38" i="3" s="1"/>
  <c r="G37" i="3"/>
  <c r="J37" i="3" s="1"/>
  <c r="K37" i="3"/>
  <c r="G36" i="3"/>
  <c r="J36" i="3" s="1"/>
  <c r="O36" i="3" s="1"/>
  <c r="K36" i="3"/>
  <c r="G35" i="3"/>
  <c r="K35" i="3" s="1"/>
  <c r="G34" i="3"/>
  <c r="K34" i="3" s="1"/>
  <c r="J34" i="3"/>
  <c r="G33" i="3"/>
  <c r="J33" i="3" s="1"/>
  <c r="G32" i="3"/>
  <c r="G31" i="3"/>
  <c r="G30" i="3"/>
  <c r="K30" i="3" s="1"/>
  <c r="J30" i="3"/>
  <c r="G29" i="3"/>
  <c r="G28" i="3"/>
  <c r="J28" i="3" s="1"/>
  <c r="O28" i="3" s="1"/>
  <c r="K28" i="3"/>
  <c r="G27" i="3"/>
  <c r="G26" i="3"/>
  <c r="G25" i="3"/>
  <c r="G24" i="3"/>
  <c r="G23" i="3"/>
  <c r="J23" i="3"/>
  <c r="G22" i="3"/>
  <c r="N22" i="3"/>
  <c r="G21" i="3"/>
  <c r="G20" i="3"/>
  <c r="J20" i="3" s="1"/>
  <c r="O20" i="3" s="1"/>
  <c r="K20" i="3"/>
  <c r="N20" i="3"/>
  <c r="G19" i="3"/>
  <c r="J19" i="3" s="1"/>
  <c r="G18" i="3"/>
  <c r="K18" i="3"/>
  <c r="N18" i="3"/>
  <c r="G17" i="3"/>
  <c r="K17" i="3"/>
  <c r="J17" i="3"/>
  <c r="O17" i="3" s="1"/>
  <c r="G16" i="3"/>
  <c r="K16" i="3" s="1"/>
  <c r="N16" i="3"/>
  <c r="G15" i="3"/>
  <c r="G14" i="3"/>
  <c r="J14" i="3" s="1"/>
  <c r="X27" i="2"/>
  <c r="X26" i="2" s="1"/>
  <c r="S22" i="5" s="1"/>
  <c r="W27" i="2"/>
  <c r="W26" i="2" s="1"/>
  <c r="V27" i="2"/>
  <c r="V26" i="2" s="1"/>
  <c r="H24" i="2"/>
  <c r="G20" i="5" s="1"/>
  <c r="D27" i="2"/>
  <c r="D26" i="2" s="1"/>
  <c r="D22" i="5" s="1"/>
  <c r="C27" i="2"/>
  <c r="C26" i="2" s="1"/>
  <c r="C22" i="5" s="1"/>
  <c r="D30" i="5"/>
  <c r="C30" i="5"/>
  <c r="S17" i="5"/>
  <c r="R17" i="5"/>
  <c r="O17" i="5"/>
  <c r="X30" i="2"/>
  <c r="X29" i="2" s="1"/>
  <c r="G55" i="6"/>
  <c r="G54" i="6"/>
  <c r="G53" i="6"/>
  <c r="K53" i="6" s="1"/>
  <c r="G52" i="6"/>
  <c r="G51" i="6"/>
  <c r="G50" i="6"/>
  <c r="G49" i="6"/>
  <c r="G48" i="6"/>
  <c r="G47" i="6"/>
  <c r="G46" i="6"/>
  <c r="G45" i="6"/>
  <c r="G44" i="6"/>
  <c r="G43" i="6"/>
  <c r="G42" i="6"/>
  <c r="G41" i="6"/>
  <c r="K41" i="6" s="1"/>
  <c r="J41" i="6"/>
  <c r="O41" i="6" s="1"/>
  <c r="G40" i="6"/>
  <c r="K40" i="6" s="1"/>
  <c r="G39" i="6"/>
  <c r="K39" i="6" s="1"/>
  <c r="G38" i="6"/>
  <c r="G37" i="6"/>
  <c r="J37" i="6" s="1"/>
  <c r="O37" i="6" s="1"/>
  <c r="K37" i="6"/>
  <c r="G36" i="6"/>
  <c r="G35" i="6"/>
  <c r="J35" i="6" s="1"/>
  <c r="O35" i="6" s="1"/>
  <c r="K35" i="6"/>
  <c r="G34" i="6"/>
  <c r="K34" i="6" s="1"/>
  <c r="G33" i="6"/>
  <c r="K33" i="6" s="1"/>
  <c r="G32" i="6"/>
  <c r="K32" i="6" s="1"/>
  <c r="G31" i="6"/>
  <c r="G30" i="6"/>
  <c r="G29" i="6"/>
  <c r="G28" i="6"/>
  <c r="G27" i="6"/>
  <c r="G26" i="6"/>
  <c r="G25" i="6"/>
  <c r="G24" i="6"/>
  <c r="G23" i="6"/>
  <c r="J23" i="6" s="1"/>
  <c r="O23" i="6" s="1"/>
  <c r="G22" i="6"/>
  <c r="G21" i="6"/>
  <c r="G20" i="6"/>
  <c r="K20" i="6"/>
  <c r="G19" i="6"/>
  <c r="K19" i="6" s="1"/>
  <c r="N19" i="6"/>
  <c r="G18" i="6"/>
  <c r="N18" i="6"/>
  <c r="G17" i="6"/>
  <c r="N17" i="6"/>
  <c r="G16" i="6"/>
  <c r="N16" i="6"/>
  <c r="G15" i="6"/>
  <c r="K15" i="6"/>
  <c r="N15" i="6"/>
  <c r="G14" i="6"/>
  <c r="W30" i="2"/>
  <c r="W29" i="2"/>
  <c r="P15" i="5"/>
  <c r="P16" i="5"/>
  <c r="D29" i="5"/>
  <c r="D28" i="5"/>
  <c r="C28" i="5"/>
  <c r="S15" i="5"/>
  <c r="S16" i="5"/>
  <c r="R15" i="5"/>
  <c r="R16" i="5"/>
  <c r="C29" i="5"/>
  <c r="O15" i="5"/>
  <c r="O16" i="5"/>
  <c r="O30" i="2"/>
  <c r="O29" i="2" s="1"/>
  <c r="J15" i="5"/>
  <c r="F17" i="5"/>
  <c r="L17" i="5"/>
  <c r="K30" i="2"/>
  <c r="K29" i="2" s="1"/>
  <c r="L16" i="5"/>
  <c r="L15" i="5"/>
  <c r="J17" i="5"/>
  <c r="G17" i="5"/>
  <c r="D17" i="5"/>
  <c r="D15" i="5"/>
  <c r="P30" i="2"/>
  <c r="P29" i="2" s="1"/>
  <c r="C17" i="5"/>
  <c r="I17" i="5"/>
  <c r="I16" i="5"/>
  <c r="I15" i="5"/>
  <c r="J16" i="5"/>
  <c r="D16" i="5"/>
  <c r="F21" i="5"/>
  <c r="C30" i="2"/>
  <c r="C29" i="2" s="1"/>
  <c r="J25" i="2"/>
  <c r="J24" i="2" s="1"/>
  <c r="R30" i="2"/>
  <c r="R29" i="2" s="1"/>
  <c r="D30" i="2"/>
  <c r="D29" i="2" s="1"/>
  <c r="N27" i="2"/>
  <c r="N26" i="2" s="1"/>
  <c r="Z21" i="2"/>
  <c r="Z20" i="2" s="1"/>
  <c r="R23" i="2"/>
  <c r="R22" i="2" s="1"/>
  <c r="C15" i="5"/>
  <c r="K14" i="3"/>
  <c r="N15" i="3"/>
  <c r="N14" i="6"/>
  <c r="N56" i="6" s="1"/>
  <c r="K23" i="6"/>
  <c r="N14" i="3"/>
  <c r="K24" i="1"/>
  <c r="K25" i="1"/>
  <c r="B27" i="2"/>
  <c r="B26" i="2" s="1"/>
  <c r="B22" i="5" s="1"/>
  <c r="B23" i="2"/>
  <c r="B22" i="2" s="1"/>
  <c r="B19" i="2"/>
  <c r="B18" i="2" s="1"/>
  <c r="N22" i="1"/>
  <c r="B25" i="2"/>
  <c r="B24" i="2" s="1"/>
  <c r="B20" i="5" s="1"/>
  <c r="J22" i="1"/>
  <c r="N21" i="1"/>
  <c r="B21" i="2"/>
  <c r="B20" i="2" s="1"/>
  <c r="N21" i="6"/>
  <c r="N22" i="6"/>
  <c r="N20" i="6"/>
  <c r="M16" i="5"/>
  <c r="F15" i="5"/>
  <c r="F16" i="5"/>
  <c r="J18" i="3"/>
  <c r="O18" i="3"/>
  <c r="N21" i="3"/>
  <c r="K19" i="3"/>
  <c r="N19" i="3"/>
  <c r="N17" i="3"/>
  <c r="M17" i="5"/>
  <c r="L56" i="3"/>
  <c r="M15" i="5"/>
  <c r="J38" i="3"/>
  <c r="O38" i="3"/>
  <c r="J50" i="3"/>
  <c r="O50" i="3"/>
  <c r="K50" i="3"/>
  <c r="K29" i="6"/>
  <c r="K36" i="6"/>
  <c r="K43" i="6"/>
  <c r="J43" i="6"/>
  <c r="O43" i="6" s="1"/>
  <c r="K47" i="6"/>
  <c r="J47" i="6"/>
  <c r="O47" i="6" s="1"/>
  <c r="K54" i="6"/>
  <c r="J54" i="6"/>
  <c r="O54" i="6" s="1"/>
  <c r="J16" i="3"/>
  <c r="O16" i="3" s="1"/>
  <c r="K23" i="3"/>
  <c r="J27" i="3"/>
  <c r="O27" i="3" s="1"/>
  <c r="K27" i="3"/>
  <c r="J31" i="3"/>
  <c r="O31" i="3"/>
  <c r="K31" i="3"/>
  <c r="J35" i="3"/>
  <c r="O35" i="3" s="1"/>
  <c r="I56" i="3"/>
  <c r="I56" i="6"/>
  <c r="J45" i="3"/>
  <c r="O45" i="3"/>
  <c r="K15" i="2" l="1"/>
  <c r="K28" i="2" s="1"/>
  <c r="K31" i="2" s="1"/>
  <c r="S15" i="2"/>
  <c r="S28" i="2" s="1"/>
  <c r="S31" i="2" s="1"/>
  <c r="W15" i="2"/>
  <c r="W28" i="2" s="1"/>
  <c r="W31" i="2" s="1"/>
  <c r="J28" i="1"/>
  <c r="O28" i="1" s="1"/>
  <c r="J32" i="1"/>
  <c r="O32" i="1" s="1"/>
  <c r="J36" i="1"/>
  <c r="O36" i="1" s="1"/>
  <c r="J40" i="1"/>
  <c r="O40" i="1" s="1"/>
  <c r="J44" i="1"/>
  <c r="O44" i="1" s="1"/>
  <c r="O15" i="2"/>
  <c r="O28" i="2" s="1"/>
  <c r="O31" i="2" s="1"/>
  <c r="AE24" i="2"/>
  <c r="C15" i="2"/>
  <c r="J34" i="6"/>
  <c r="O34" i="6" s="1"/>
  <c r="J19" i="6"/>
  <c r="O19" i="6" s="1"/>
  <c r="O37" i="1"/>
  <c r="O33" i="1"/>
  <c r="J26" i="1"/>
  <c r="O26" i="1" s="1"/>
  <c r="J25" i="1"/>
  <c r="O25" i="1" s="1"/>
  <c r="J23" i="1"/>
  <c r="O23" i="1" s="1"/>
  <c r="O34" i="3"/>
  <c r="O33" i="3"/>
  <c r="O26" i="3"/>
  <c r="O23" i="3"/>
  <c r="J33" i="6"/>
  <c r="O33" i="6" s="1"/>
  <c r="K14" i="1"/>
  <c r="J14" i="1"/>
  <c r="O14" i="1" s="1"/>
  <c r="C33" i="5"/>
  <c r="C32" i="5"/>
  <c r="K55" i="1"/>
  <c r="J55" i="1"/>
  <c r="O55" i="1" s="1"/>
  <c r="J49" i="1"/>
  <c r="O49" i="1" s="1"/>
  <c r="K49" i="1"/>
  <c r="J47" i="1"/>
  <c r="O47" i="1" s="1"/>
  <c r="K47" i="1"/>
  <c r="J46" i="1"/>
  <c r="K46" i="1"/>
  <c r="K42" i="1"/>
  <c r="J42" i="1"/>
  <c r="O42" i="1" s="1"/>
  <c r="J35" i="1"/>
  <c r="O35" i="1" s="1"/>
  <c r="K35" i="1"/>
  <c r="J33" i="1"/>
  <c r="K33" i="1"/>
  <c r="J29" i="1"/>
  <c r="O29" i="1" s="1"/>
  <c r="K29" i="1"/>
  <c r="J55" i="3"/>
  <c r="O55" i="3" s="1"/>
  <c r="K55" i="3"/>
  <c r="K54" i="3"/>
  <c r="J54" i="3"/>
  <c r="O54" i="3" s="1"/>
  <c r="J52" i="3"/>
  <c r="O52" i="3" s="1"/>
  <c r="K52" i="3"/>
  <c r="J51" i="3"/>
  <c r="O51" i="3" s="1"/>
  <c r="K51" i="3"/>
  <c r="K49" i="3"/>
  <c r="J49" i="3"/>
  <c r="O49" i="3" s="1"/>
  <c r="J47" i="3"/>
  <c r="O47" i="3" s="1"/>
  <c r="K47" i="3"/>
  <c r="J46" i="3"/>
  <c r="O46" i="3" s="1"/>
  <c r="K46" i="3"/>
  <c r="J44" i="3"/>
  <c r="O44" i="3" s="1"/>
  <c r="K44" i="3"/>
  <c r="J42" i="3"/>
  <c r="O42" i="3" s="1"/>
  <c r="K42" i="3"/>
  <c r="K41" i="3"/>
  <c r="J41" i="3"/>
  <c r="O41" i="3" s="1"/>
  <c r="J40" i="3"/>
  <c r="O40" i="3" s="1"/>
  <c r="K40" i="3"/>
  <c r="K32" i="3"/>
  <c r="J32" i="3"/>
  <c r="O32" i="3" s="1"/>
  <c r="J26" i="3"/>
  <c r="K26" i="3"/>
  <c r="K25" i="3"/>
  <c r="J25" i="3"/>
  <c r="O25" i="3" s="1"/>
  <c r="J24" i="3"/>
  <c r="O24" i="3" s="1"/>
  <c r="K24" i="3"/>
  <c r="K22" i="3"/>
  <c r="J22" i="3"/>
  <c r="O22" i="3" s="1"/>
  <c r="J21" i="3"/>
  <c r="O21" i="3" s="1"/>
  <c r="K21" i="3"/>
  <c r="K15" i="3"/>
  <c r="J15" i="3"/>
  <c r="O15" i="3" s="1"/>
  <c r="J55" i="6"/>
  <c r="O55" i="6" s="1"/>
  <c r="K55" i="6"/>
  <c r="K52" i="6"/>
  <c r="J52" i="6"/>
  <c r="O52" i="6" s="1"/>
  <c r="J51" i="6"/>
  <c r="O51" i="6" s="1"/>
  <c r="K51" i="6"/>
  <c r="K50" i="6"/>
  <c r="J50" i="6"/>
  <c r="O50" i="6" s="1"/>
  <c r="J49" i="6"/>
  <c r="O49" i="6" s="1"/>
  <c r="K49" i="6"/>
  <c r="J48" i="6"/>
  <c r="O48" i="6" s="1"/>
  <c r="K48" i="6"/>
  <c r="J46" i="6"/>
  <c r="O46" i="6" s="1"/>
  <c r="K46" i="6"/>
  <c r="K45" i="6"/>
  <c r="J45" i="6"/>
  <c r="O45" i="6" s="1"/>
  <c r="J44" i="6"/>
  <c r="O44" i="6" s="1"/>
  <c r="K44" i="6"/>
  <c r="J42" i="6"/>
  <c r="O42" i="6" s="1"/>
  <c r="K42" i="6"/>
  <c r="K38" i="6"/>
  <c r="J38" i="6"/>
  <c r="O38" i="6" s="1"/>
  <c r="K31" i="6"/>
  <c r="J31" i="6"/>
  <c r="O31" i="6" s="1"/>
  <c r="J30" i="6"/>
  <c r="O30" i="6" s="1"/>
  <c r="K30" i="6"/>
  <c r="K28" i="6"/>
  <c r="J28" i="6"/>
  <c r="O28" i="6" s="1"/>
  <c r="J27" i="6"/>
  <c r="O27" i="6" s="1"/>
  <c r="K27" i="6"/>
  <c r="J26" i="6"/>
  <c r="O26" i="6" s="1"/>
  <c r="K26" i="6"/>
  <c r="K25" i="6"/>
  <c r="J25" i="6"/>
  <c r="O25" i="6" s="1"/>
  <c r="J24" i="6"/>
  <c r="O24" i="6" s="1"/>
  <c r="K24" i="6"/>
  <c r="K22" i="6"/>
  <c r="J22" i="6"/>
  <c r="O22" i="6" s="1"/>
  <c r="K18" i="6"/>
  <c r="J18" i="6"/>
  <c r="O18" i="6" s="1"/>
  <c r="K17" i="6"/>
  <c r="J17" i="6"/>
  <c r="O17" i="6" s="1"/>
  <c r="J16" i="6"/>
  <c r="O16" i="6" s="1"/>
  <c r="K16" i="6"/>
  <c r="K14" i="6"/>
  <c r="J14" i="6"/>
  <c r="O14" i="6" s="1"/>
  <c r="X28" i="2"/>
  <c r="J18" i="1"/>
  <c r="K26" i="1"/>
  <c r="K41" i="1"/>
  <c r="K30" i="1"/>
  <c r="K50" i="1"/>
  <c r="K37" i="1"/>
  <c r="K27" i="1"/>
  <c r="J39" i="1"/>
  <c r="J43" i="1"/>
  <c r="O43" i="1" s="1"/>
  <c r="O34" i="1"/>
  <c r="J38" i="1"/>
  <c r="K34" i="1"/>
  <c r="K54" i="1"/>
  <c r="O38" i="1"/>
  <c r="O46" i="1"/>
  <c r="O50" i="1"/>
  <c r="O54" i="1"/>
  <c r="O41" i="1"/>
  <c r="K53" i="1"/>
  <c r="O24" i="1"/>
  <c r="K45" i="1"/>
  <c r="K20" i="1"/>
  <c r="N20" i="1" s="1"/>
  <c r="B28" i="5" s="1"/>
  <c r="J48" i="1"/>
  <c r="O48" i="1" s="1"/>
  <c r="J52" i="1"/>
  <c r="O52" i="1" s="1"/>
  <c r="J21" i="1"/>
  <c r="O27" i="1"/>
  <c r="O39" i="1"/>
  <c r="O31" i="1"/>
  <c r="O22" i="1"/>
  <c r="O30" i="1"/>
  <c r="O21" i="1"/>
  <c r="J16" i="1"/>
  <c r="Z25" i="2"/>
  <c r="Z24" i="2" s="1"/>
  <c r="AC24" i="2" s="1"/>
  <c r="B30" i="5"/>
  <c r="K16" i="1"/>
  <c r="J20" i="1"/>
  <c r="B26" i="5" s="1"/>
  <c r="B16" i="2"/>
  <c r="B15" i="2" s="1"/>
  <c r="B15" i="5"/>
  <c r="B17" i="5"/>
  <c r="Y18" i="2"/>
  <c r="K18" i="1"/>
  <c r="J17" i="1"/>
  <c r="K13" i="5" s="1"/>
  <c r="J15" i="1"/>
  <c r="B30" i="2"/>
  <c r="B29" i="2" s="1"/>
  <c r="AD29" i="2" s="1"/>
  <c r="N13" i="5"/>
  <c r="K14" i="5"/>
  <c r="H14" i="5"/>
  <c r="K15" i="1"/>
  <c r="K17" i="1"/>
  <c r="B14" i="5"/>
  <c r="AC22" i="2"/>
  <c r="G26" i="5"/>
  <c r="F26" i="5"/>
  <c r="G27" i="5"/>
  <c r="P18" i="5"/>
  <c r="O18" i="5"/>
  <c r="F31" i="5" s="1"/>
  <c r="C19" i="5"/>
  <c r="AE22" i="2"/>
  <c r="G28" i="2"/>
  <c r="G31" i="2" s="1"/>
  <c r="E18" i="2"/>
  <c r="R20" i="5"/>
  <c r="AE26" i="2"/>
  <c r="AF22" i="2"/>
  <c r="E22" i="2"/>
  <c r="U22" i="2"/>
  <c r="AC29" i="2"/>
  <c r="AC18" i="2"/>
  <c r="AF18" i="2"/>
  <c r="I18" i="2"/>
  <c r="AF26" i="2"/>
  <c r="J22" i="5"/>
  <c r="L28" i="2"/>
  <c r="L31" i="2" s="1"/>
  <c r="M18" i="2"/>
  <c r="G32" i="5"/>
  <c r="P28" i="2"/>
  <c r="P31" i="2" s="1"/>
  <c r="AF24" i="2"/>
  <c r="G30" i="5"/>
  <c r="F29" i="5"/>
  <c r="Q18" i="2"/>
  <c r="G33" i="5"/>
  <c r="Y29" i="2"/>
  <c r="Y24" i="2"/>
  <c r="D31" i="5"/>
  <c r="G29" i="5"/>
  <c r="D35" i="5"/>
  <c r="H15" i="2"/>
  <c r="H28" i="2" s="1"/>
  <c r="H31" i="2" s="1"/>
  <c r="Q24" i="2"/>
  <c r="I29" i="2"/>
  <c r="J18" i="5"/>
  <c r="T28" i="2"/>
  <c r="T31" i="2" s="1"/>
  <c r="X31" i="2"/>
  <c r="M29" i="2"/>
  <c r="F30" i="5"/>
  <c r="G28" i="5"/>
  <c r="I56" i="1"/>
  <c r="I22" i="2"/>
  <c r="M20" i="2"/>
  <c r="Z15" i="2"/>
  <c r="AC15" i="2" s="1"/>
  <c r="N15" i="2"/>
  <c r="U20" i="2"/>
  <c r="V15" i="2"/>
  <c r="E14" i="5"/>
  <c r="B13" i="5"/>
  <c r="H19" i="5"/>
  <c r="M22" i="2"/>
  <c r="Q19" i="5"/>
  <c r="Y22" i="2"/>
  <c r="Q26" i="2"/>
  <c r="K22" i="5"/>
  <c r="I24" i="2"/>
  <c r="E26" i="2"/>
  <c r="E20" i="2"/>
  <c r="N19" i="5"/>
  <c r="Q22" i="5"/>
  <c r="Y26" i="2"/>
  <c r="H20" i="5"/>
  <c r="M24" i="2"/>
  <c r="N22" i="5"/>
  <c r="U26" i="2"/>
  <c r="N18" i="5"/>
  <c r="Q29" i="2"/>
  <c r="K20" i="5"/>
  <c r="M26" i="2"/>
  <c r="Q20" i="5"/>
  <c r="R15" i="2"/>
  <c r="G18" i="5"/>
  <c r="U29" i="2"/>
  <c r="B31" i="5"/>
  <c r="AC20" i="2"/>
  <c r="M18" i="5"/>
  <c r="O14" i="3"/>
  <c r="AF29" i="2"/>
  <c r="AE29" i="2"/>
  <c r="B19" i="5"/>
  <c r="AE20" i="2"/>
  <c r="J48" i="3"/>
  <c r="O48" i="3" s="1"/>
  <c r="G56" i="3"/>
  <c r="J53" i="6"/>
  <c r="O53" i="6" s="1"/>
  <c r="J43" i="3"/>
  <c r="O43" i="3" s="1"/>
  <c r="K43" i="3"/>
  <c r="C21" i="5"/>
  <c r="F34" i="5" s="1"/>
  <c r="F15" i="2"/>
  <c r="J29" i="3"/>
  <c r="O29" i="3" s="1"/>
  <c r="K29" i="3"/>
  <c r="K19" i="1"/>
  <c r="J19" i="1"/>
  <c r="Q13" i="5" s="1"/>
  <c r="N56" i="3"/>
  <c r="K21" i="6"/>
  <c r="K56" i="6" s="1"/>
  <c r="J21" i="6"/>
  <c r="O21" i="6" s="1"/>
  <c r="F35" i="5"/>
  <c r="O37" i="3"/>
  <c r="AC26" i="2"/>
  <c r="G56" i="6"/>
  <c r="J32" i="6"/>
  <c r="O32" i="6" s="1"/>
  <c r="F28" i="5"/>
  <c r="J40" i="6"/>
  <c r="O40" i="6" s="1"/>
  <c r="J39" i="6"/>
  <c r="O39" i="6" s="1"/>
  <c r="K31" i="1"/>
  <c r="E24" i="2"/>
  <c r="G56" i="1"/>
  <c r="K33" i="3"/>
  <c r="U24" i="2"/>
  <c r="J51" i="1"/>
  <c r="O51" i="1" s="1"/>
  <c r="K51" i="1"/>
  <c r="D15" i="2"/>
  <c r="O19" i="3"/>
  <c r="K52" i="1"/>
  <c r="K23" i="1"/>
  <c r="G21" i="5"/>
  <c r="G34" i="5" s="1"/>
  <c r="Y15" i="2" l="1"/>
  <c r="F32" i="5"/>
  <c r="Q15" i="2"/>
  <c r="F33" i="5"/>
  <c r="O56" i="6"/>
  <c r="AE15" i="2"/>
  <c r="AE28" i="2" s="1"/>
  <c r="AE31" i="2" s="1"/>
  <c r="C28" i="2"/>
  <c r="C31" i="2" s="1"/>
  <c r="N16" i="1"/>
  <c r="O20" i="1"/>
  <c r="B29" i="5" s="1"/>
  <c r="AD24" i="2"/>
  <c r="AG24" i="2" s="1"/>
  <c r="B33" i="5"/>
  <c r="E33" i="5" s="1"/>
  <c r="F27" i="2"/>
  <c r="F26" i="2" s="1"/>
  <c r="I26" i="2" s="1"/>
  <c r="N23" i="2"/>
  <c r="N22" i="2" s="1"/>
  <c r="N17" i="1"/>
  <c r="K15" i="5" s="1"/>
  <c r="K17" i="5"/>
  <c r="J17" i="2"/>
  <c r="N15" i="1"/>
  <c r="H15" i="5" s="1"/>
  <c r="H17" i="5"/>
  <c r="H13" i="5"/>
  <c r="N19" i="1"/>
  <c r="Q15" i="5" s="1"/>
  <c r="Q17" i="5"/>
  <c r="V21" i="2"/>
  <c r="V20" i="2" s="1"/>
  <c r="Q18" i="5" s="1"/>
  <c r="E27" i="5"/>
  <c r="H27" i="5" s="1"/>
  <c r="E29" i="2"/>
  <c r="K56" i="1"/>
  <c r="Z28" i="2"/>
  <c r="Z31" i="2" s="1"/>
  <c r="G31" i="5"/>
  <c r="AB28" i="2"/>
  <c r="AB31" i="2" s="1"/>
  <c r="AG29" i="2"/>
  <c r="G35" i="5"/>
  <c r="AF20" i="2"/>
  <c r="H18" i="5"/>
  <c r="E13" i="5"/>
  <c r="B18" i="5"/>
  <c r="Q20" i="2"/>
  <c r="K18" i="5"/>
  <c r="B28" i="2"/>
  <c r="B31" i="2" s="1"/>
  <c r="U15" i="2"/>
  <c r="D28" i="2"/>
  <c r="AF15" i="2"/>
  <c r="E15" i="2"/>
  <c r="K56" i="3"/>
  <c r="J56" i="6"/>
  <c r="L56" i="6" s="1"/>
  <c r="E18" i="5"/>
  <c r="I20" i="2"/>
  <c r="J56" i="1"/>
  <c r="I15" i="2"/>
  <c r="F28" i="2"/>
  <c r="J56" i="3"/>
  <c r="O56" i="3"/>
  <c r="H33" i="5" l="1"/>
  <c r="E15" i="5"/>
  <c r="O16" i="1"/>
  <c r="E16" i="5" s="1"/>
  <c r="R19" i="2"/>
  <c r="R18" i="2" s="1"/>
  <c r="N18" i="1"/>
  <c r="L56" i="1"/>
  <c r="E17" i="5"/>
  <c r="N17" i="5"/>
  <c r="V28" i="2"/>
  <c r="Y28" i="2" s="1"/>
  <c r="AD26" i="2"/>
  <c r="AG26" i="2" s="1"/>
  <c r="E22" i="5"/>
  <c r="E35" i="5" s="1"/>
  <c r="H35" i="5" s="1"/>
  <c r="E26" i="5"/>
  <c r="H26" i="5" s="1"/>
  <c r="O19" i="1"/>
  <c r="Q16" i="5" s="1"/>
  <c r="O15" i="1"/>
  <c r="H16" i="5" s="1"/>
  <c r="AD20" i="2"/>
  <c r="AG20" i="2" s="1"/>
  <c r="Q22" i="2"/>
  <c r="K19" i="5"/>
  <c r="E32" i="5" s="1"/>
  <c r="H32" i="5" s="1"/>
  <c r="AD22" i="2"/>
  <c r="AG22" i="2" s="1"/>
  <c r="N28" i="2"/>
  <c r="N31" i="2" s="1"/>
  <c r="Q31" i="2" s="1"/>
  <c r="O17" i="1"/>
  <c r="K16" i="5" s="1"/>
  <c r="H21" i="5"/>
  <c r="E34" i="5" s="1"/>
  <c r="H34" i="5" s="1"/>
  <c r="J15" i="2"/>
  <c r="Y20" i="2"/>
  <c r="B16" i="5"/>
  <c r="AF28" i="2"/>
  <c r="AF31" i="2" s="1"/>
  <c r="AC28" i="2"/>
  <c r="AC31" i="2"/>
  <c r="E31" i="5"/>
  <c r="H31" i="5" s="1"/>
  <c r="D31" i="2"/>
  <c r="E31" i="2" s="1"/>
  <c r="E28" i="2"/>
  <c r="I28" i="2"/>
  <c r="F31" i="2"/>
  <c r="I31" i="2" s="1"/>
  <c r="E30" i="5" l="1"/>
  <c r="H30" i="5" s="1"/>
  <c r="B45" i="5" s="1"/>
  <c r="U18" i="2"/>
  <c r="R28" i="2"/>
  <c r="AD18" i="2"/>
  <c r="AG18" i="2" s="1"/>
  <c r="N15" i="5"/>
  <c r="E28" i="5" s="1"/>
  <c r="H28" i="5" s="1"/>
  <c r="O18" i="1"/>
  <c r="N16" i="5" s="1"/>
  <c r="E29" i="5" s="1"/>
  <c r="H29" i="5" s="1"/>
  <c r="N56" i="1"/>
  <c r="V31" i="2"/>
  <c r="Y31" i="2" s="1"/>
  <c r="Q28" i="2"/>
  <c r="J28" i="2"/>
  <c r="M15" i="2"/>
  <c r="AD15" i="2"/>
  <c r="B39" i="5" l="1"/>
  <c r="B41" i="5"/>
  <c r="O56" i="1"/>
  <c r="B46" i="5"/>
  <c r="B47" i="5"/>
  <c r="B44" i="5"/>
  <c r="U28" i="2"/>
  <c r="R31" i="2"/>
  <c r="U31" i="2" s="1"/>
  <c r="AD28" i="2"/>
  <c r="AG15" i="2"/>
  <c r="J31" i="2"/>
  <c r="M31" i="2" s="1"/>
  <c r="M28" i="2"/>
  <c r="AG28" i="2" l="1"/>
  <c r="AD31" i="2"/>
  <c r="AG31" i="2" s="1"/>
</calcChain>
</file>

<file path=xl/sharedStrings.xml><?xml version="1.0" encoding="utf-8"?>
<sst xmlns="http://schemas.openxmlformats.org/spreadsheetml/2006/main" count="220" uniqueCount="93">
  <si>
    <t>SKUPAJ</t>
  </si>
  <si>
    <t xml:space="preserve">Vrsta stroška </t>
  </si>
  <si>
    <t>Skupaj</t>
  </si>
  <si>
    <t>Faza 1</t>
  </si>
  <si>
    <t>(EUR)</t>
  </si>
  <si>
    <t>Faza 2</t>
  </si>
  <si>
    <t>pri dodajajanju vrstic pazite, da boste kopirali formule</t>
  </si>
  <si>
    <t>3.1.   Lastno delo</t>
  </si>
  <si>
    <t>vir financiranja</t>
  </si>
  <si>
    <t>Lastana sredstva (v EUR)</t>
  </si>
  <si>
    <t>5.1. Nakup zemljišča</t>
  </si>
  <si>
    <t>Prispevek v naravi (v EUR)</t>
  </si>
  <si>
    <t>Splošni stroški (v EUR)</t>
  </si>
  <si>
    <t>Nakup zemljišča (v EUR)</t>
  </si>
  <si>
    <t>Splošni stroški (v %)</t>
  </si>
  <si>
    <t>Nakup zemljišča (v %)</t>
  </si>
  <si>
    <t>4.1.   Stroški storitev zunanji izvajleci</t>
  </si>
  <si>
    <t>Celotna vrednost (v EUR)</t>
  </si>
  <si>
    <t>Celotna vrednost brez DDV  (v EUR)</t>
  </si>
  <si>
    <t>Celotna zaprošena vrednost  (v EUR)</t>
  </si>
  <si>
    <t>1.1.   Stroški plač in povračil stroškov v zvezi z delom</t>
  </si>
  <si>
    <t>Faza 3</t>
  </si>
  <si>
    <t>1 + 2 + 3 Faza</t>
  </si>
  <si>
    <t>Koordinacija in vodenje (v %)</t>
  </si>
  <si>
    <t>1.1.   Stroški za namen koordinacije in vodenja projekta</t>
  </si>
  <si>
    <t xml:space="preserve">6.1. Stroški promocije </t>
  </si>
  <si>
    <t>8.1.   Davek na dodano vrednost (DDV)</t>
  </si>
  <si>
    <t>Koordinacija in vodenje (v EUR)</t>
  </si>
  <si>
    <t>Promocija (v EUR)</t>
  </si>
  <si>
    <t>do 10 % upravičenih stroškov I., II. in III. faza</t>
  </si>
  <si>
    <t>Celotni upravičeni stroški CLLD (v EUR)</t>
  </si>
  <si>
    <t>do 15% upravičenih stroškov I., II. in III. faza</t>
  </si>
  <si>
    <t>Prispevek v naravi (v %)</t>
  </si>
  <si>
    <t>2.1.   Stroški materiala, naložb, storitev</t>
  </si>
  <si>
    <t>Promocija na programskem območju (v %)</t>
  </si>
  <si>
    <t xml:space="preserve">1. STROŠKI DELA CLLD      </t>
  </si>
  <si>
    <t>4. SPLOŠNI STROŠKI CLLD</t>
  </si>
  <si>
    <t>5. STROŠKI NAKUPA ZEMLJIŠČA CLLD</t>
  </si>
  <si>
    <t>6. STROŠKI PROMEOCIJE NA PROGRAMSKEM OBMOČJU</t>
  </si>
  <si>
    <t>8. NEUPRAVIČENI STROŠKI</t>
  </si>
  <si>
    <t>9. STROŠKI PROJEKTA, SKUPAJ (7+8)</t>
  </si>
  <si>
    <t>7. UPRAVIČENI STROŠKI, SKUPAJ (1+2+3+4+5+6)</t>
  </si>
  <si>
    <t>3. PRISPEVEK V NARAVI (PVN)</t>
  </si>
  <si>
    <t xml:space="preserve">2. STROŠKI MATERIALA, NALOŽB in STORITEV CLLD (brez DDV) </t>
  </si>
  <si>
    <t>OPOMBE</t>
  </si>
  <si>
    <t>AKTIVNOSTI PROJEKTA</t>
  </si>
  <si>
    <t>ŠT. ENOT</t>
  </si>
  <si>
    <t>Priloga 1: FINANČNI NAČRT PO PARTNERJIH</t>
  </si>
  <si>
    <t>ENOTA</t>
  </si>
  <si>
    <t>obarvana polja se samodejno izpolnijo</t>
  </si>
  <si>
    <t xml:space="preserve">Priloga 1: FINANČNI NAČRT PROJEKTA: &lt;vpišite naziv operacije&gt; </t>
  </si>
  <si>
    <t>Priloga 1: FINANČNI NAČRT PROJEKTA: &lt;vpišite naziv operacije&gt;</t>
  </si>
  <si>
    <t>Prijavitelj:</t>
  </si>
  <si>
    <t>Partner 1:</t>
  </si>
  <si>
    <t>Partner 2 :</t>
  </si>
  <si>
    <t>Partner 3</t>
  </si>
  <si>
    <t>Partner 4:</t>
  </si>
  <si>
    <t xml:space="preserve">Partner 5: </t>
  </si>
  <si>
    <t xml:space="preserve">Partner 6: </t>
  </si>
  <si>
    <t>Priloga 1: FINANČNA KONSTRUKCIJA PROJEKTA</t>
  </si>
  <si>
    <t>do 50% upravičenih stroškov I., II. in III. faza</t>
  </si>
  <si>
    <t>pri 85 % sofinanciranju</t>
  </si>
  <si>
    <t>pri 50 % sofinanciranju</t>
  </si>
  <si>
    <r>
      <t xml:space="preserve">NOSILEC STROŠKA </t>
    </r>
    <r>
      <rPr>
        <sz val="9"/>
        <color theme="0"/>
        <rFont val="Arial Nova Light"/>
        <family val="2"/>
      </rPr>
      <t>(izberite možnost)</t>
    </r>
  </si>
  <si>
    <r>
      <t xml:space="preserve">VRSTA STROŠKA     </t>
    </r>
    <r>
      <rPr>
        <sz val="9"/>
        <color theme="0"/>
        <rFont val="Arial Nova Light"/>
        <family val="2"/>
      </rPr>
      <t>(izberite možnost)</t>
    </r>
  </si>
  <si>
    <r>
      <t xml:space="preserve">CENA NA ENOTO  </t>
    </r>
    <r>
      <rPr>
        <sz val="9"/>
        <color theme="0"/>
        <rFont val="Arial Nova Light"/>
        <family val="2"/>
      </rPr>
      <t>brez DDV (v EUR)</t>
    </r>
  </si>
  <si>
    <r>
      <t xml:space="preserve">CELOTNA VREDNOST </t>
    </r>
    <r>
      <rPr>
        <sz val="9"/>
        <color theme="0"/>
        <rFont val="Arial Nova Light"/>
        <family val="2"/>
      </rPr>
      <t xml:space="preserve">brez DDV (v EUR) </t>
    </r>
  </si>
  <si>
    <r>
      <t xml:space="preserve"> DDV</t>
    </r>
    <r>
      <rPr>
        <sz val="9"/>
        <color theme="0"/>
        <rFont val="Arial Nova Light"/>
        <family val="2"/>
      </rPr>
      <t xml:space="preserve"> (v EUR)</t>
    </r>
  </si>
  <si>
    <r>
      <t>CELOTNA VREDNOST z DDV</t>
    </r>
    <r>
      <rPr>
        <sz val="9"/>
        <color theme="0"/>
        <rFont val="Arial Nova Light"/>
        <family val="2"/>
      </rPr>
      <t xml:space="preserve"> (v EUR)</t>
    </r>
  </si>
  <si>
    <r>
      <t xml:space="preserve">UPRAVIČENI STROŠKI
</t>
    </r>
    <r>
      <rPr>
        <sz val="9"/>
        <color theme="0"/>
        <rFont val="Arial Nova Light"/>
        <family val="2"/>
      </rPr>
      <t>(v EUR)</t>
    </r>
  </si>
  <si>
    <r>
      <t>UPRAVIČENI STROŠEK za CLLD</t>
    </r>
    <r>
      <rPr>
        <sz val="9"/>
        <color theme="0"/>
        <rFont val="Arial Nova Light"/>
        <family val="2"/>
      </rPr>
      <t xml:space="preserve"> (v EUR)</t>
    </r>
  </si>
  <si>
    <r>
      <t xml:space="preserve">DELEŽ SOFINANCIRANJA  </t>
    </r>
    <r>
      <rPr>
        <sz val="9"/>
        <color theme="0"/>
        <rFont val="Arial Nova Light"/>
        <family val="2"/>
      </rPr>
      <t>(v %)</t>
    </r>
  </si>
  <si>
    <r>
      <t xml:space="preserve">ZAPROŠENA VREDNOST CLLD     </t>
    </r>
    <r>
      <rPr>
        <sz val="9"/>
        <color theme="0"/>
        <rFont val="Arial Nova Light"/>
        <family val="2"/>
      </rPr>
      <t>(v EUR)</t>
    </r>
  </si>
  <si>
    <r>
      <t xml:space="preserve">LASTNA SREDSTVA   </t>
    </r>
    <r>
      <rPr>
        <sz val="9"/>
        <color theme="0"/>
        <rFont val="Arial Nova Light"/>
        <family val="2"/>
      </rPr>
      <t>z DDV (v EUR)</t>
    </r>
  </si>
  <si>
    <r>
      <t xml:space="preserve">STOPNJA DDV    </t>
    </r>
    <r>
      <rPr>
        <sz val="9"/>
        <color theme="0"/>
        <rFont val="Arial Nova Light"/>
        <family val="2"/>
      </rPr>
      <t>(izberite možnost)</t>
    </r>
  </si>
  <si>
    <r>
      <t xml:space="preserve">NOSILEC STROŠKA               </t>
    </r>
    <r>
      <rPr>
        <sz val="9"/>
        <color theme="0"/>
        <rFont val="Arial Nova Light"/>
        <family val="2"/>
      </rPr>
      <t>(izberite možnost)</t>
    </r>
  </si>
  <si>
    <r>
      <t xml:space="preserve">VRSTA STROŠKA                         </t>
    </r>
    <r>
      <rPr>
        <sz val="9"/>
        <color theme="0"/>
        <rFont val="Arial Nova Light"/>
        <family val="2"/>
      </rPr>
      <t>(izberite možnost)</t>
    </r>
  </si>
  <si>
    <r>
      <t xml:space="preserve">CENA NA ENOTO        </t>
    </r>
    <r>
      <rPr>
        <sz val="9"/>
        <color theme="0"/>
        <rFont val="Arial Nova Light"/>
        <family val="2"/>
      </rPr>
      <t>brez DDV (v EUR)</t>
    </r>
  </si>
  <si>
    <r>
      <t xml:space="preserve">CELOTNA VREDNOST                           </t>
    </r>
    <r>
      <rPr>
        <sz val="9"/>
        <color theme="0"/>
        <rFont val="Arial Nova Light"/>
        <family val="2"/>
      </rPr>
      <t xml:space="preserve">brez DDV (v EUR) </t>
    </r>
  </si>
  <si>
    <r>
      <t xml:space="preserve">STOPNJA DDV </t>
    </r>
    <r>
      <rPr>
        <sz val="9"/>
        <color theme="0"/>
        <rFont val="Arial Nova Light"/>
        <family val="2"/>
      </rPr>
      <t>(izberite možnost)</t>
    </r>
  </si>
  <si>
    <r>
      <t xml:space="preserve">CELOTNA VREDNOST                                </t>
    </r>
    <r>
      <rPr>
        <sz val="9"/>
        <color theme="0"/>
        <rFont val="Arial Nova Light"/>
        <family val="2"/>
      </rPr>
      <t>z DDV (v EUR)</t>
    </r>
  </si>
  <si>
    <r>
      <t xml:space="preserve">UPRAVIČENI STROŠKI </t>
    </r>
    <r>
      <rPr>
        <sz val="9"/>
        <color theme="0"/>
        <rFont val="Arial Nova Light"/>
        <family val="2"/>
      </rPr>
      <t>(v EUR)</t>
    </r>
  </si>
  <si>
    <r>
      <t xml:space="preserve">DELEŽ DOFINANCIRANJA           </t>
    </r>
    <r>
      <rPr>
        <sz val="9"/>
        <color theme="0"/>
        <rFont val="Arial Nova Light"/>
        <family val="2"/>
      </rPr>
      <t>(v %)</t>
    </r>
  </si>
  <si>
    <r>
      <t xml:space="preserve">ZAPROŠENA VREDNSOT CLLD               </t>
    </r>
    <r>
      <rPr>
        <sz val="9"/>
        <color theme="0"/>
        <rFont val="Arial Nova Light"/>
        <family val="2"/>
      </rPr>
      <t>(v EUR)</t>
    </r>
  </si>
  <si>
    <r>
      <t xml:space="preserve">LASTNA SREDSTVA                </t>
    </r>
    <r>
      <rPr>
        <sz val="9"/>
        <color theme="0"/>
        <rFont val="Arial Nova Light"/>
        <family val="2"/>
      </rPr>
      <t>z DDV (v EUR)</t>
    </r>
  </si>
  <si>
    <r>
      <t xml:space="preserve">STOPNJA DDV                            </t>
    </r>
    <r>
      <rPr>
        <sz val="9"/>
        <color theme="0"/>
        <rFont val="Arial Nova Light"/>
        <family val="2"/>
      </rPr>
      <t>(izberite možnost)</t>
    </r>
  </si>
  <si>
    <r>
      <t xml:space="preserve">ZAPROŠENA VREDNOST CLLD </t>
    </r>
    <r>
      <rPr>
        <sz val="9"/>
        <color theme="0"/>
        <rFont val="Arial Nova Light"/>
        <family val="2"/>
      </rPr>
      <t>(v EUR)</t>
    </r>
  </si>
  <si>
    <t>Opomba: če obarva rdeče presegate % upravičenosti</t>
  </si>
  <si>
    <t xml:space="preserve">Prijavitelj: </t>
  </si>
  <si>
    <t xml:space="preserve">Partner 1: </t>
  </si>
  <si>
    <t xml:space="preserve">Partner 2: </t>
  </si>
  <si>
    <t xml:space="preserve">Partner 3: </t>
  </si>
  <si>
    <t xml:space="preserve">Partner 4: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</si>
</sst>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S_I_T_-;\-* #,##0\ _S_I_T_-;_-* &quot;-&quot;\ _S_I_T_-;_-@_-"/>
  </numFmts>
  <fonts count="40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1" tint="0.249977111117893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0"/>
      <color theme="1" tint="0.249977111117893"/>
      <name val="Arial"/>
      <family val="2"/>
    </font>
    <font>
      <sz val="14"/>
      <color theme="0"/>
      <name val="Arial"/>
      <family val="2"/>
    </font>
    <font>
      <sz val="12"/>
      <name val="Arial Nova Light"/>
      <family val="2"/>
    </font>
    <font>
      <sz val="10"/>
      <name val="Arial Nova Light"/>
      <family val="2"/>
    </font>
    <font>
      <b/>
      <sz val="12"/>
      <color theme="0"/>
      <name val="Arial Nova Light"/>
      <family val="2"/>
    </font>
    <font>
      <sz val="12"/>
      <color theme="0"/>
      <name val="Arial Nova Light"/>
      <family val="2"/>
    </font>
    <font>
      <sz val="12"/>
      <color rgb="FF3F3F76"/>
      <name val="Arial Nova Light"/>
      <family val="2"/>
    </font>
    <font>
      <i/>
      <sz val="12"/>
      <name val="Arial Nova Light"/>
      <family val="2"/>
    </font>
    <font>
      <b/>
      <sz val="12"/>
      <name val="Arial Nova Light"/>
      <family val="2"/>
    </font>
    <font>
      <b/>
      <sz val="12"/>
      <color rgb="FFC00000"/>
      <name val="Arial Nova Light"/>
      <family val="2"/>
    </font>
    <font>
      <sz val="9"/>
      <color theme="1" tint="0.249977111117893"/>
      <name val="Arial Nova Light"/>
      <family val="2"/>
    </font>
    <font>
      <b/>
      <u/>
      <sz val="9"/>
      <color theme="1" tint="0.249977111117893"/>
      <name val="Arial Nova Light"/>
      <family val="2"/>
    </font>
    <font>
      <sz val="10"/>
      <color theme="1" tint="0.249977111117893"/>
      <name val="Arial Nova Light"/>
      <family val="2"/>
    </font>
    <font>
      <b/>
      <sz val="14"/>
      <color theme="0"/>
      <name val="Arial Nova Light"/>
      <family val="2"/>
    </font>
    <font>
      <b/>
      <sz val="9"/>
      <color rgb="FFC00000"/>
      <name val="Arial Nova Light"/>
      <family val="2"/>
    </font>
    <font>
      <sz val="9"/>
      <color rgb="FFC00000"/>
      <name val="Arial Nova Light"/>
      <family val="2"/>
    </font>
    <font>
      <b/>
      <sz val="9"/>
      <color theme="1" tint="0.249977111117893"/>
      <name val="Arial Nova Light"/>
      <family val="2"/>
    </font>
    <font>
      <b/>
      <sz val="10"/>
      <color theme="0"/>
      <name val="Arial Nova Light"/>
      <family val="2"/>
    </font>
    <font>
      <b/>
      <sz val="10"/>
      <color theme="1" tint="0.249977111117893"/>
      <name val="Arial Nova Light"/>
      <family val="2"/>
    </font>
    <font>
      <sz val="9"/>
      <color rgb="FF1A5874"/>
      <name val="Arial Nova Light"/>
      <family val="2"/>
    </font>
    <font>
      <b/>
      <sz val="9"/>
      <color theme="0"/>
      <name val="Arial Nova Light"/>
      <family val="2"/>
    </font>
    <font>
      <sz val="9"/>
      <color theme="0"/>
      <name val="Arial Nova Light"/>
      <family val="2"/>
    </font>
    <font>
      <b/>
      <sz val="16"/>
      <color theme="0"/>
      <name val="Arial Nova Light"/>
      <family val="2"/>
    </font>
    <font>
      <i/>
      <sz val="10"/>
      <color rgb="FFFF0000"/>
      <name val="Arial Nova Light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9165"/>
        <bgColor indexed="64"/>
      </patternFill>
    </fill>
    <fill>
      <patternFill patternType="solid">
        <fgColor rgb="FF008498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9" fontId="1" fillId="0" borderId="0" applyFont="0" applyFill="0" applyBorder="0" applyAlignment="0" applyProtection="0"/>
    <xf numFmtId="0" fontId="2" fillId="7" borderId="41" applyNumberFormat="0" applyFont="0" applyAlignment="0" applyProtection="0"/>
    <xf numFmtId="0" fontId="4" fillId="8" borderId="0" applyNumberFormat="0" applyBorder="0" applyAlignment="0" applyProtection="0"/>
    <xf numFmtId="0" fontId="7" fillId="5" borderId="42" applyNumberFormat="0" applyAlignment="0" applyProtection="0"/>
    <xf numFmtId="164" fontId="1" fillId="0" borderId="0" applyFont="0" applyFill="0" applyBorder="0" applyAlignment="0" applyProtection="0"/>
    <xf numFmtId="0" fontId="8" fillId="9" borderId="42" applyNumberFormat="0" applyAlignment="0" applyProtection="0"/>
  </cellStyleXfs>
  <cellXfs count="228">
    <xf numFmtId="0" fontId="0" fillId="0" borderId="0" xfId="0"/>
    <xf numFmtId="0" fontId="15" fillId="0" borderId="0" xfId="0" applyFont="1" applyProtection="1">
      <protection locked="0"/>
    </xf>
    <xf numFmtId="4" fontId="15" fillId="0" borderId="0" xfId="0" applyNumberFormat="1" applyFont="1" applyProtection="1">
      <protection locked="0"/>
    </xf>
    <xf numFmtId="0" fontId="15" fillId="0" borderId="43" xfId="0" applyFont="1" applyBorder="1" applyProtection="1">
      <protection locked="0"/>
    </xf>
    <xf numFmtId="0" fontId="15" fillId="10" borderId="0" xfId="0" applyFont="1" applyFill="1"/>
    <xf numFmtId="0" fontId="15" fillId="10" borderId="48" xfId="0" applyFont="1" applyFill="1" applyBorder="1"/>
    <xf numFmtId="4" fontId="13" fillId="11" borderId="0" xfId="9" applyNumberFormat="1" applyFont="1" applyFill="1" applyBorder="1" applyAlignment="1" applyProtection="1">
      <alignment horizontal="right" vertical="center" wrapText="1"/>
    </xf>
    <xf numFmtId="4" fontId="16" fillId="13" borderId="0" xfId="0" applyNumberFormat="1" applyFont="1" applyFill="1" applyAlignment="1">
      <alignment horizontal="right" vertical="center" wrapText="1"/>
    </xf>
    <xf numFmtId="4" fontId="13" fillId="11" borderId="53" xfId="9" applyNumberFormat="1" applyFont="1" applyFill="1" applyBorder="1" applyAlignment="1" applyProtection="1">
      <alignment horizontal="right" vertical="center" wrapText="1"/>
    </xf>
    <xf numFmtId="4" fontId="13" fillId="15" borderId="54" xfId="1" applyNumberFormat="1" applyFont="1" applyFill="1" applyBorder="1" applyAlignment="1" applyProtection="1">
      <alignment horizontal="right" vertical="center" wrapText="1"/>
    </xf>
    <xf numFmtId="4" fontId="16" fillId="13" borderId="53" xfId="0" applyNumberFormat="1" applyFont="1" applyFill="1" applyBorder="1" applyAlignment="1">
      <alignment horizontal="right" vertical="center" wrapText="1"/>
    </xf>
    <xf numFmtId="4" fontId="16" fillId="13" borderId="33" xfId="0" applyNumberFormat="1" applyFont="1" applyFill="1" applyBorder="1" applyAlignment="1">
      <alignment horizontal="right" vertical="center" wrapText="1"/>
    </xf>
    <xf numFmtId="4" fontId="16" fillId="13" borderId="34" xfId="0" applyNumberFormat="1" applyFont="1" applyFill="1" applyBorder="1" applyAlignment="1">
      <alignment horizontal="right" vertical="center" wrapText="1"/>
    </xf>
    <xf numFmtId="4" fontId="13" fillId="15" borderId="35" xfId="1" applyNumberFormat="1" applyFont="1" applyFill="1" applyBorder="1" applyAlignment="1" applyProtection="1">
      <alignment horizontal="right" vertical="center" wrapText="1"/>
    </xf>
    <xf numFmtId="4" fontId="16" fillId="15" borderId="54" xfId="1" applyNumberFormat="1" applyFont="1" applyFill="1" applyBorder="1" applyAlignment="1" applyProtection="1">
      <alignment horizontal="right" vertical="center" wrapText="1"/>
    </xf>
    <xf numFmtId="4" fontId="16" fillId="15" borderId="35" xfId="1" applyNumberFormat="1" applyFont="1" applyFill="1" applyBorder="1" applyAlignment="1" applyProtection="1">
      <alignment horizontal="right" vertical="center" wrapText="1"/>
    </xf>
    <xf numFmtId="4" fontId="13" fillId="12" borderId="53" xfId="9" applyNumberFormat="1" applyFont="1" applyFill="1" applyBorder="1" applyAlignment="1" applyProtection="1">
      <alignment horizontal="right" vertical="center" wrapText="1"/>
    </xf>
    <xf numFmtId="4" fontId="13" fillId="12" borderId="0" xfId="9" applyNumberFormat="1" applyFont="1" applyFill="1" applyBorder="1" applyAlignment="1" applyProtection="1">
      <alignment horizontal="right" vertical="center" wrapText="1"/>
    </xf>
    <xf numFmtId="4" fontId="13" fillId="15" borderId="54" xfId="6" applyNumberFormat="1" applyFont="1" applyFill="1" applyBorder="1" applyAlignment="1" applyProtection="1">
      <alignment vertical="center"/>
    </xf>
    <xf numFmtId="4" fontId="16" fillId="12" borderId="53" xfId="9" applyNumberFormat="1" applyFont="1" applyFill="1" applyBorder="1" applyAlignment="1" applyProtection="1">
      <alignment horizontal="right" vertical="center" wrapText="1"/>
    </xf>
    <xf numFmtId="4" fontId="16" fillId="12" borderId="0" xfId="9" applyNumberFormat="1" applyFont="1" applyFill="1" applyBorder="1" applyAlignment="1" applyProtection="1">
      <alignment horizontal="right" vertical="center" wrapText="1"/>
    </xf>
    <xf numFmtId="0" fontId="13" fillId="15" borderId="54" xfId="6" applyFont="1" applyFill="1" applyBorder="1" applyAlignment="1" applyProtection="1">
      <alignment vertical="center"/>
    </xf>
    <xf numFmtId="4" fontId="16" fillId="12" borderId="33" xfId="9" applyNumberFormat="1" applyFont="1" applyFill="1" applyBorder="1" applyAlignment="1" applyProtection="1">
      <alignment horizontal="right" vertical="center" wrapText="1"/>
    </xf>
    <xf numFmtId="4" fontId="16" fillId="12" borderId="34" xfId="9" applyNumberFormat="1" applyFont="1" applyFill="1" applyBorder="1" applyAlignment="1" applyProtection="1">
      <alignment horizontal="right" vertical="center" wrapText="1"/>
    </xf>
    <xf numFmtId="0" fontId="13" fillId="15" borderId="35" xfId="6" applyFont="1" applyFill="1" applyBorder="1" applyAlignment="1" applyProtection="1">
      <alignment vertical="center"/>
    </xf>
    <xf numFmtId="0" fontId="18" fillId="10" borderId="0" xfId="0" applyFont="1" applyFill="1"/>
    <xf numFmtId="0" fontId="18" fillId="0" borderId="0" xfId="0" applyFont="1"/>
    <xf numFmtId="0" fontId="19" fillId="0" borderId="0" xfId="0" applyFont="1"/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4" fontId="18" fillId="10" borderId="10" xfId="9" applyNumberFormat="1" applyFont="1" applyFill="1" applyBorder="1" applyAlignment="1" applyProtection="1">
      <alignment vertical="center"/>
    </xf>
    <xf numFmtId="4" fontId="18" fillId="10" borderId="4" xfId="9" applyNumberFormat="1" applyFont="1" applyFill="1" applyBorder="1" applyAlignment="1" applyProtection="1">
      <alignment vertical="center"/>
    </xf>
    <xf numFmtId="4" fontId="18" fillId="10" borderId="11" xfId="9" applyNumberFormat="1" applyFont="1" applyFill="1" applyBorder="1" applyAlignment="1" applyProtection="1">
      <alignment vertical="center"/>
    </xf>
    <xf numFmtId="4" fontId="18" fillId="10" borderId="12" xfId="9" applyNumberFormat="1" applyFont="1" applyFill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4" fontId="18" fillId="10" borderId="13" xfId="9" applyNumberFormat="1" applyFont="1" applyFill="1" applyBorder="1" applyAlignment="1" applyProtection="1">
      <alignment vertical="center"/>
    </xf>
    <xf numFmtId="4" fontId="18" fillId="10" borderId="1" xfId="9" applyNumberFormat="1" applyFont="1" applyFill="1" applyBorder="1" applyAlignment="1" applyProtection="1">
      <alignment vertical="center"/>
    </xf>
    <xf numFmtId="4" fontId="18" fillId="10" borderId="14" xfId="9" applyNumberFormat="1" applyFont="1" applyFill="1" applyBorder="1" applyAlignment="1" applyProtection="1">
      <alignment vertical="center"/>
    </xf>
    <xf numFmtId="4" fontId="18" fillId="10" borderId="15" xfId="9" applyNumberFormat="1" applyFont="1" applyFill="1" applyBorder="1" applyAlignment="1" applyProtection="1">
      <alignment vertical="center"/>
    </xf>
    <xf numFmtId="4" fontId="18" fillId="10" borderId="25" xfId="9" applyNumberFormat="1" applyFont="1" applyFill="1" applyBorder="1" applyAlignment="1" applyProtection="1">
      <alignment vertical="center"/>
    </xf>
    <xf numFmtId="4" fontId="18" fillId="10" borderId="3" xfId="9" applyNumberFormat="1" applyFont="1" applyFill="1" applyBorder="1" applyAlignment="1" applyProtection="1">
      <alignment vertical="center"/>
    </xf>
    <xf numFmtId="4" fontId="18" fillId="10" borderId="26" xfId="9" applyNumberFormat="1" applyFont="1" applyFill="1" applyBorder="1" applyAlignment="1" applyProtection="1">
      <alignment vertical="center"/>
    </xf>
    <xf numFmtId="4" fontId="18" fillId="10" borderId="27" xfId="9" applyNumberFormat="1" applyFont="1" applyFill="1" applyBorder="1" applyAlignment="1" applyProtection="1">
      <alignment vertical="center"/>
    </xf>
    <xf numFmtId="4" fontId="18" fillId="10" borderId="29" xfId="9" applyNumberFormat="1" applyFont="1" applyFill="1" applyBorder="1" applyAlignment="1" applyProtection="1">
      <alignment vertical="center"/>
    </xf>
    <xf numFmtId="4" fontId="18" fillId="10" borderId="2" xfId="9" applyNumberFormat="1" applyFont="1" applyFill="1" applyBorder="1" applyAlignment="1" applyProtection="1">
      <alignment vertical="center"/>
    </xf>
    <xf numFmtId="4" fontId="18" fillId="10" borderId="30" xfId="9" applyNumberFormat="1" applyFont="1" applyFill="1" applyBorder="1" applyAlignment="1" applyProtection="1">
      <alignment vertical="center"/>
    </xf>
    <xf numFmtId="4" fontId="18" fillId="10" borderId="31" xfId="9" applyNumberFormat="1" applyFont="1" applyFill="1" applyBorder="1" applyAlignment="1" applyProtection="1">
      <alignment vertical="center"/>
    </xf>
    <xf numFmtId="0" fontId="18" fillId="0" borderId="44" xfId="0" applyFont="1" applyBorder="1" applyAlignment="1" applyProtection="1">
      <alignment vertical="center"/>
      <protection locked="0"/>
    </xf>
    <xf numFmtId="0" fontId="18" fillId="0" borderId="45" xfId="0" applyFont="1" applyBorder="1" applyAlignment="1" applyProtection="1">
      <alignment vertical="center"/>
      <protection locked="0"/>
    </xf>
    <xf numFmtId="0" fontId="18" fillId="0" borderId="46" xfId="0" applyFont="1" applyBorder="1" applyAlignment="1" applyProtection="1">
      <alignment vertical="center"/>
      <protection locked="0"/>
    </xf>
    <xf numFmtId="0" fontId="18" fillId="0" borderId="47" xfId="0" applyFont="1" applyBorder="1" applyAlignment="1" applyProtection="1">
      <alignment vertical="center"/>
      <protection locked="0"/>
    </xf>
    <xf numFmtId="4" fontId="22" fillId="11" borderId="10" xfId="9" applyNumberFormat="1" applyFont="1" applyFill="1" applyBorder="1" applyAlignment="1" applyProtection="1">
      <alignment horizontal="right" vertical="center" wrapText="1"/>
    </xf>
    <xf numFmtId="4" fontId="22" fillId="11" borderId="4" xfId="9" applyNumberFormat="1" applyFont="1" applyFill="1" applyBorder="1" applyAlignment="1" applyProtection="1">
      <alignment horizontal="right" vertical="center" wrapText="1"/>
    </xf>
    <xf numFmtId="4" fontId="22" fillId="11" borderId="11" xfId="9" applyNumberFormat="1" applyFont="1" applyFill="1" applyBorder="1" applyAlignment="1" applyProtection="1">
      <alignment horizontal="right" vertical="center" wrapText="1"/>
    </xf>
    <xf numFmtId="4" fontId="22" fillId="12" borderId="7" xfId="9" applyNumberFormat="1" applyFont="1" applyFill="1" applyBorder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  <protection locked="0"/>
    </xf>
    <xf numFmtId="4" fontId="22" fillId="11" borderId="13" xfId="9" applyNumberFormat="1" applyFont="1" applyFill="1" applyBorder="1" applyAlignment="1" applyProtection="1">
      <alignment vertical="center"/>
    </xf>
    <xf numFmtId="4" fontId="22" fillId="11" borderId="1" xfId="9" applyNumberFormat="1" applyFont="1" applyFill="1" applyBorder="1" applyAlignment="1" applyProtection="1">
      <alignment horizontal="right" vertical="center" wrapText="1"/>
    </xf>
    <xf numFmtId="4" fontId="22" fillId="11" borderId="14" xfId="9" applyNumberFormat="1" applyFont="1" applyFill="1" applyBorder="1" applyAlignment="1" applyProtection="1">
      <alignment horizontal="right" vertical="center" wrapText="1"/>
    </xf>
    <xf numFmtId="4" fontId="22" fillId="12" borderId="8" xfId="9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4" fontId="22" fillId="11" borderId="25" xfId="9" applyNumberFormat="1" applyFont="1" applyFill="1" applyBorder="1" applyAlignment="1" applyProtection="1">
      <alignment vertical="center"/>
    </xf>
    <xf numFmtId="4" fontId="22" fillId="11" borderId="3" xfId="9" applyNumberFormat="1" applyFont="1" applyFill="1" applyBorder="1" applyAlignment="1" applyProtection="1">
      <alignment horizontal="right" vertical="center" wrapText="1"/>
    </xf>
    <xf numFmtId="4" fontId="22" fillId="11" borderId="26" xfId="9" applyNumberFormat="1" applyFont="1" applyFill="1" applyBorder="1" applyAlignment="1" applyProtection="1">
      <alignment horizontal="right" vertical="center" wrapText="1"/>
    </xf>
    <xf numFmtId="4" fontId="22" fillId="12" borderId="9" xfId="9" applyNumberFormat="1" applyFont="1" applyFill="1" applyBorder="1" applyAlignment="1" applyProtection="1">
      <alignment vertical="center"/>
    </xf>
    <xf numFmtId="4" fontId="22" fillId="11" borderId="29" xfId="9" applyNumberFormat="1" applyFont="1" applyFill="1" applyBorder="1" applyAlignment="1" applyProtection="1">
      <alignment vertical="center"/>
    </xf>
    <xf numFmtId="4" fontId="22" fillId="11" borderId="2" xfId="9" applyNumberFormat="1" applyFont="1" applyFill="1" applyBorder="1" applyAlignment="1" applyProtection="1">
      <alignment vertical="center"/>
    </xf>
    <xf numFmtId="4" fontId="22" fillId="11" borderId="30" xfId="9" applyNumberFormat="1" applyFont="1" applyFill="1" applyBorder="1" applyAlignment="1" applyProtection="1">
      <alignment vertical="center"/>
    </xf>
    <xf numFmtId="4" fontId="22" fillId="12" borderId="28" xfId="9" applyNumberFormat="1" applyFont="1" applyFill="1" applyBorder="1" applyAlignment="1" applyProtection="1">
      <alignment vertical="center"/>
    </xf>
    <xf numFmtId="4" fontId="22" fillId="11" borderId="1" xfId="9" applyNumberFormat="1" applyFont="1" applyFill="1" applyBorder="1" applyAlignment="1" applyProtection="1">
      <alignment vertical="center"/>
    </xf>
    <xf numFmtId="4" fontId="22" fillId="11" borderId="14" xfId="9" applyNumberFormat="1" applyFont="1" applyFill="1" applyBorder="1" applyAlignment="1" applyProtection="1">
      <alignment vertical="center"/>
    </xf>
    <xf numFmtId="4" fontId="22" fillId="11" borderId="3" xfId="9" applyNumberFormat="1" applyFont="1" applyFill="1" applyBorder="1" applyAlignment="1" applyProtection="1">
      <alignment vertical="center"/>
    </xf>
    <xf numFmtId="4" fontId="22" fillId="11" borderId="26" xfId="9" applyNumberFormat="1" applyFont="1" applyFill="1" applyBorder="1" applyAlignment="1" applyProtection="1">
      <alignment vertical="center"/>
    </xf>
    <xf numFmtId="4" fontId="24" fillId="11" borderId="6" xfId="7" applyNumberFormat="1" applyFont="1" applyFill="1" applyBorder="1" applyAlignment="1" applyProtection="1">
      <alignment horizontal="right" vertical="center"/>
    </xf>
    <xf numFmtId="0" fontId="18" fillId="0" borderId="0" xfId="0" applyFont="1" applyAlignment="1">
      <alignment vertical="center"/>
    </xf>
    <xf numFmtId="4" fontId="24" fillId="11" borderId="7" xfId="7" applyNumberFormat="1" applyFont="1" applyFill="1" applyBorder="1" applyAlignment="1" applyProtection="1">
      <alignment horizontal="right" vertical="center"/>
    </xf>
    <xf numFmtId="4" fontId="24" fillId="11" borderId="8" xfId="7" applyNumberFormat="1" applyFont="1" applyFill="1" applyBorder="1" applyAlignment="1" applyProtection="1">
      <alignment horizontal="right" vertical="center"/>
    </xf>
    <xf numFmtId="0" fontId="25" fillId="0" borderId="0" xfId="0" applyFont="1" applyAlignment="1" applyProtection="1">
      <alignment vertical="center"/>
      <protection locked="0"/>
    </xf>
    <xf numFmtId="4" fontId="24" fillId="11" borderId="9" xfId="7" applyNumberFormat="1" applyFont="1" applyFill="1" applyBorder="1" applyAlignment="1" applyProtection="1">
      <alignment horizontal="right" vertical="center"/>
    </xf>
    <xf numFmtId="0" fontId="26" fillId="10" borderId="0" xfId="0" applyFont="1" applyFill="1"/>
    <xf numFmtId="0" fontId="26" fillId="0" borderId="0" xfId="0" applyFont="1"/>
    <xf numFmtId="0" fontId="27" fillId="10" borderId="0" xfId="0" applyFont="1" applyFill="1"/>
    <xf numFmtId="0" fontId="26" fillId="0" borderId="2" xfId="0" applyFont="1" applyBorder="1" applyAlignment="1">
      <alignment vertical="center" wrapText="1"/>
    </xf>
    <xf numFmtId="0" fontId="26" fillId="10" borderId="2" xfId="0" applyFont="1" applyFill="1" applyBorder="1" applyAlignment="1">
      <alignment vertical="center" wrapText="1"/>
    </xf>
    <xf numFmtId="0" fontId="26" fillId="10" borderId="2" xfId="0" applyFont="1" applyFill="1" applyBorder="1" applyAlignment="1">
      <alignment vertical="center"/>
    </xf>
    <xf numFmtId="0" fontId="26" fillId="10" borderId="2" xfId="0" applyFont="1" applyFill="1" applyBorder="1"/>
    <xf numFmtId="49" fontId="26" fillId="10" borderId="2" xfId="8" applyNumberFormat="1" applyFont="1" applyFill="1" applyBorder="1" applyAlignment="1" applyProtection="1">
      <alignment horizontal="center" vertical="center"/>
    </xf>
    <xf numFmtId="4" fontId="26" fillId="10" borderId="2" xfId="0" applyNumberFormat="1" applyFont="1" applyFill="1" applyBorder="1" applyAlignment="1">
      <alignment vertical="center"/>
    </xf>
    <xf numFmtId="4" fontId="28" fillId="15" borderId="2" xfId="0" applyNumberFormat="1" applyFont="1" applyFill="1" applyBorder="1" applyAlignment="1">
      <alignment vertical="center"/>
    </xf>
    <xf numFmtId="2" fontId="26" fillId="10" borderId="2" xfId="4" applyNumberFormat="1" applyFont="1" applyFill="1" applyBorder="1" applyAlignment="1">
      <alignment vertical="center"/>
    </xf>
    <xf numFmtId="4" fontId="26" fillId="0" borderId="2" xfId="0" applyNumberFormat="1" applyFont="1" applyBorder="1" applyAlignment="1">
      <alignment vertical="center"/>
    </xf>
    <xf numFmtId="1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10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/>
    </xf>
    <xf numFmtId="0" fontId="26" fillId="10" borderId="1" xfId="0" applyFont="1" applyFill="1" applyBorder="1"/>
    <xf numFmtId="49" fontId="26" fillId="10" borderId="1" xfId="8" applyNumberFormat="1" applyFont="1" applyFill="1" applyBorder="1" applyAlignment="1" applyProtection="1">
      <alignment horizontal="center" vertical="center"/>
    </xf>
    <xf numFmtId="4" fontId="26" fillId="10" borderId="1" xfId="0" applyNumberFormat="1" applyFont="1" applyFill="1" applyBorder="1" applyAlignment="1">
      <alignment vertical="center"/>
    </xf>
    <xf numFmtId="4" fontId="28" fillId="15" borderId="1" xfId="0" applyNumberFormat="1" applyFont="1" applyFill="1" applyBorder="1" applyAlignment="1">
      <alignment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10" borderId="1" xfId="3" applyFont="1" applyFill="1" applyBorder="1" applyAlignment="1">
      <alignment vertical="center" wrapText="1"/>
    </xf>
    <xf numFmtId="0" fontId="26" fillId="10" borderId="1" xfId="2" applyFont="1" applyFill="1" applyBorder="1" applyAlignment="1">
      <alignment vertical="center" wrapText="1"/>
    </xf>
    <xf numFmtId="0" fontId="26" fillId="10" borderId="1" xfId="0" applyFont="1" applyFill="1" applyBorder="1" applyAlignment="1">
      <alignment horizontal="justify" vertical="center" wrapText="1"/>
    </xf>
    <xf numFmtId="2" fontId="26" fillId="10" borderId="1" xfId="4" applyNumberFormat="1" applyFont="1" applyFill="1" applyBorder="1" applyAlignment="1">
      <alignment vertical="center"/>
    </xf>
    <xf numFmtId="4" fontId="26" fillId="0" borderId="1" xfId="0" applyNumberFormat="1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10" borderId="18" xfId="0" applyFont="1" applyFill="1" applyBorder="1" applyAlignment="1">
      <alignment vertical="center" wrapText="1"/>
    </xf>
    <xf numFmtId="0" fontId="26" fillId="10" borderId="18" xfId="0" applyFont="1" applyFill="1" applyBorder="1" applyAlignment="1">
      <alignment vertical="center"/>
    </xf>
    <xf numFmtId="0" fontId="26" fillId="0" borderId="18" xfId="0" applyFont="1" applyBorder="1" applyAlignment="1">
      <alignment vertical="center"/>
    </xf>
    <xf numFmtId="49" fontId="26" fillId="0" borderId="18" xfId="0" applyNumberFormat="1" applyFont="1" applyBorder="1" applyAlignment="1">
      <alignment horizontal="center" vertical="center"/>
    </xf>
    <xf numFmtId="4" fontId="26" fillId="0" borderId="18" xfId="0" applyNumberFormat="1" applyFont="1" applyBorder="1" applyAlignment="1">
      <alignment vertical="center"/>
    </xf>
    <xf numFmtId="4" fontId="28" fillId="15" borderId="18" xfId="0" applyNumberFormat="1" applyFont="1" applyFill="1" applyBorder="1" applyAlignment="1">
      <alignment vertical="center"/>
    </xf>
    <xf numFmtId="2" fontId="26" fillId="10" borderId="18" xfId="4" applyNumberFormat="1" applyFont="1" applyFill="1" applyBorder="1" applyAlignment="1">
      <alignment vertical="center"/>
    </xf>
    <xf numFmtId="4" fontId="28" fillId="15" borderId="55" xfId="0" applyNumberFormat="1" applyFont="1" applyFill="1" applyBorder="1" applyAlignment="1">
      <alignment vertical="center"/>
    </xf>
    <xf numFmtId="1" fontId="26" fillId="0" borderId="18" xfId="0" applyNumberFormat="1" applyFont="1" applyBorder="1" applyAlignment="1">
      <alignment horizontal="center" vertical="center"/>
    </xf>
    <xf numFmtId="0" fontId="26" fillId="0" borderId="5" xfId="0" applyFont="1" applyBorder="1"/>
    <xf numFmtId="0" fontId="26" fillId="10" borderId="2" xfId="0" applyFont="1" applyFill="1" applyBorder="1" applyAlignment="1">
      <alignment horizontal="left" vertical="center" wrapText="1"/>
    </xf>
    <xf numFmtId="0" fontId="26" fillId="10" borderId="2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left" vertical="center" wrapText="1"/>
    </xf>
    <xf numFmtId="0" fontId="26" fillId="10" borderId="18" xfId="0" applyFont="1" applyFill="1" applyBorder="1" applyAlignment="1">
      <alignment horizontal="left" vertical="center" wrapText="1"/>
    </xf>
    <xf numFmtId="0" fontId="26" fillId="10" borderId="18" xfId="0" applyFont="1" applyFill="1" applyBorder="1" applyAlignment="1">
      <alignment horizontal="left" vertical="center"/>
    </xf>
    <xf numFmtId="0" fontId="26" fillId="10" borderId="2" xfId="0" applyFont="1" applyFill="1" applyBorder="1" applyAlignment="1">
      <alignment horizontal="center"/>
    </xf>
    <xf numFmtId="4" fontId="26" fillId="10" borderId="2" xfId="0" applyNumberFormat="1" applyFont="1" applyFill="1" applyBorder="1" applyAlignment="1">
      <alignment horizontal="right" vertical="center"/>
    </xf>
    <xf numFmtId="4" fontId="26" fillId="15" borderId="2" xfId="0" applyNumberFormat="1" applyFont="1" applyFill="1" applyBorder="1" applyAlignment="1">
      <alignment horizontal="right" vertical="center"/>
    </xf>
    <xf numFmtId="2" fontId="26" fillId="10" borderId="2" xfId="4" applyNumberFormat="1" applyFont="1" applyFill="1" applyBorder="1" applyAlignment="1">
      <alignment horizontal="right" vertical="center"/>
    </xf>
    <xf numFmtId="4" fontId="26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0" fontId="26" fillId="0" borderId="0" xfId="0" applyFont="1" applyAlignment="1">
      <alignment horizontal="left"/>
    </xf>
    <xf numFmtId="0" fontId="26" fillId="10" borderId="1" xfId="0" applyFont="1" applyFill="1" applyBorder="1" applyAlignment="1">
      <alignment horizontal="center"/>
    </xf>
    <xf numFmtId="4" fontId="26" fillId="15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6" fillId="10" borderId="1" xfId="3" applyFont="1" applyFill="1" applyBorder="1" applyAlignment="1">
      <alignment horizontal="left" vertical="center" wrapText="1"/>
    </xf>
    <xf numFmtId="0" fontId="26" fillId="10" borderId="1" xfId="2" applyFont="1" applyFill="1" applyBorder="1" applyAlignment="1">
      <alignment horizontal="left" vertical="center" wrapText="1"/>
    </xf>
    <xf numFmtId="0" fontId="35" fillId="10" borderId="2" xfId="0" applyFont="1" applyFill="1" applyBorder="1" applyAlignment="1">
      <alignment horizontal="left" vertical="center" wrapText="1"/>
    </xf>
    <xf numFmtId="4" fontId="26" fillId="10" borderId="1" xfId="0" applyNumberFormat="1" applyFont="1" applyFill="1" applyBorder="1" applyAlignment="1">
      <alignment horizontal="right" vertical="center"/>
    </xf>
    <xf numFmtId="2" fontId="26" fillId="10" borderId="1" xfId="4" applyNumberFormat="1" applyFont="1" applyFill="1" applyBorder="1" applyAlignment="1">
      <alignment horizontal="right" vertical="center"/>
    </xf>
    <xf numFmtId="4" fontId="26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/>
    </xf>
    <xf numFmtId="4" fontId="26" fillId="0" borderId="18" xfId="0" applyNumberFormat="1" applyFont="1" applyBorder="1" applyAlignment="1">
      <alignment horizontal="right" vertical="center"/>
    </xf>
    <xf numFmtId="4" fontId="26" fillId="15" borderId="18" xfId="0" applyNumberFormat="1" applyFont="1" applyFill="1" applyBorder="1" applyAlignment="1">
      <alignment horizontal="right" vertical="center"/>
    </xf>
    <xf numFmtId="2" fontId="26" fillId="10" borderId="18" xfId="4" applyNumberFormat="1" applyFont="1" applyFill="1" applyBorder="1" applyAlignment="1">
      <alignment horizontal="right" vertical="center"/>
    </xf>
    <xf numFmtId="4" fontId="26" fillId="15" borderId="55" xfId="0" applyNumberFormat="1" applyFont="1" applyFill="1" applyBorder="1" applyAlignment="1">
      <alignment horizontal="right" vertical="center"/>
    </xf>
    <xf numFmtId="0" fontId="26" fillId="0" borderId="18" xfId="0" applyFont="1" applyBorder="1" applyAlignment="1">
      <alignment horizontal="left" vertical="center"/>
    </xf>
    <xf numFmtId="0" fontId="18" fillId="14" borderId="21" xfId="0" applyFont="1" applyFill="1" applyBorder="1" applyAlignment="1">
      <alignment horizontal="center"/>
    </xf>
    <xf numFmtId="0" fontId="18" fillId="14" borderId="36" xfId="0" applyFont="1" applyFill="1" applyBorder="1" applyAlignment="1">
      <alignment horizontal="center"/>
    </xf>
    <xf numFmtId="0" fontId="18" fillId="14" borderId="37" xfId="0" applyFont="1" applyFill="1" applyBorder="1" applyAlignment="1">
      <alignment horizontal="center"/>
    </xf>
    <xf numFmtId="0" fontId="23" fillId="0" borderId="38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26" fillId="2" borderId="16" xfId="0" applyFont="1" applyFill="1" applyBorder="1"/>
    <xf numFmtId="0" fontId="26" fillId="2" borderId="32" xfId="0" applyFont="1" applyFill="1" applyBorder="1"/>
    <xf numFmtId="0" fontId="26" fillId="2" borderId="15" xfId="0" applyFont="1" applyFill="1" applyBorder="1"/>
    <xf numFmtId="0" fontId="26" fillId="12" borderId="16" xfId="0" applyFont="1" applyFill="1" applyBorder="1"/>
    <xf numFmtId="0" fontId="26" fillId="12" borderId="32" xfId="0" applyFont="1" applyFill="1" applyBorder="1"/>
    <xf numFmtId="0" fontId="26" fillId="12" borderId="15" xfId="0" applyFont="1" applyFill="1" applyBorder="1"/>
    <xf numFmtId="0" fontId="15" fillId="12" borderId="34" xfId="0" applyFont="1" applyFill="1" applyBorder="1" applyAlignment="1">
      <alignment horizontal="center"/>
    </xf>
    <xf numFmtId="0" fontId="15" fillId="12" borderId="35" xfId="0" applyFont="1" applyFill="1" applyBorder="1" applyAlignment="1">
      <alignment horizontal="center"/>
    </xf>
    <xf numFmtId="0" fontId="29" fillId="16" borderId="1" xfId="5" applyFont="1" applyFill="1" applyBorder="1" applyAlignment="1">
      <alignment horizontal="left" vertical="center" wrapText="1"/>
    </xf>
    <xf numFmtId="0" fontId="36" fillId="17" borderId="1" xfId="9" applyFont="1" applyFill="1" applyBorder="1" applyAlignment="1">
      <alignment horizontal="center" vertical="center"/>
    </xf>
    <xf numFmtId="4" fontId="36" fillId="17" borderId="1" xfId="9" applyNumberFormat="1" applyFont="1" applyFill="1" applyBorder="1" applyAlignment="1">
      <alignment horizontal="center" vertical="center" wrapText="1"/>
    </xf>
    <xf numFmtId="0" fontId="36" fillId="17" borderId="1" xfId="9" applyFont="1" applyFill="1" applyBorder="1" applyAlignment="1">
      <alignment horizontal="center" vertical="center" wrapText="1"/>
    </xf>
    <xf numFmtId="4" fontId="36" fillId="17" borderId="1" xfId="9" applyNumberFormat="1" applyFont="1" applyFill="1" applyBorder="1" applyAlignment="1">
      <alignment horizontal="center" vertical="center"/>
    </xf>
    <xf numFmtId="0" fontId="29" fillId="17" borderId="1" xfId="9" applyFont="1" applyFill="1" applyBorder="1" applyAlignment="1">
      <alignment vertical="center"/>
    </xf>
    <xf numFmtId="0" fontId="33" fillId="17" borderId="1" xfId="9" applyFont="1" applyFill="1" applyBorder="1"/>
    <xf numFmtId="4" fontId="20" fillId="17" borderId="1" xfId="9" applyNumberFormat="1" applyFont="1" applyFill="1" applyBorder="1" applyAlignment="1">
      <alignment horizontal="right" vertical="center"/>
    </xf>
    <xf numFmtId="0" fontId="33" fillId="17" borderId="1" xfId="9" applyFont="1" applyFill="1" applyBorder="1" applyAlignment="1">
      <alignment horizontal="right" vertical="center"/>
    </xf>
    <xf numFmtId="0" fontId="34" fillId="17" borderId="1" xfId="9" applyFont="1" applyFill="1" applyBorder="1" applyAlignment="1">
      <alignment horizontal="right" vertical="center"/>
    </xf>
    <xf numFmtId="0" fontId="20" fillId="17" borderId="1" xfId="9" applyFont="1" applyFill="1" applyBorder="1"/>
    <xf numFmtId="0" fontId="20" fillId="17" borderId="1" xfId="9" applyFont="1" applyFill="1" applyBorder="1" applyAlignment="1">
      <alignment horizontal="right" vertical="center"/>
    </xf>
    <xf numFmtId="0" fontId="10" fillId="17" borderId="56" xfId="9" applyFont="1" applyFill="1" applyBorder="1" applyAlignment="1" applyProtection="1">
      <alignment horizontal="center" vertical="center" wrapText="1"/>
      <protection locked="0"/>
    </xf>
    <xf numFmtId="0" fontId="9" fillId="17" borderId="57" xfId="9" applyFont="1" applyFill="1" applyBorder="1" applyAlignment="1" applyProtection="1">
      <alignment horizontal="center" vertical="center" wrapText="1"/>
      <protection locked="0"/>
    </xf>
    <xf numFmtId="0" fontId="9" fillId="17" borderId="58" xfId="9" applyFont="1" applyFill="1" applyBorder="1" applyAlignment="1" applyProtection="1">
      <alignment horizontal="center" vertical="center" wrapText="1"/>
      <protection locked="0"/>
    </xf>
    <xf numFmtId="0" fontId="12" fillId="17" borderId="57" xfId="9" applyFont="1" applyFill="1" applyBorder="1" applyAlignment="1" applyProtection="1">
      <alignment vertical="center" wrapText="1"/>
    </xf>
    <xf numFmtId="0" fontId="17" fillId="17" borderId="57" xfId="9" applyFont="1" applyFill="1" applyBorder="1" applyAlignment="1" applyProtection="1">
      <alignment vertical="center" wrapText="1"/>
    </xf>
    <xf numFmtId="0" fontId="17" fillId="17" borderId="58" xfId="9" applyFont="1" applyFill="1" applyBorder="1" applyAlignment="1" applyProtection="1">
      <alignment vertical="center" wrapText="1"/>
    </xf>
    <xf numFmtId="0" fontId="12" fillId="17" borderId="0" xfId="6" applyFont="1" applyFill="1" applyBorder="1" applyAlignment="1" applyProtection="1">
      <alignment vertical="center" wrapText="1"/>
    </xf>
    <xf numFmtId="0" fontId="12" fillId="16" borderId="38" xfId="3" applyFont="1" applyFill="1" applyBorder="1" applyAlignment="1" applyProtection="1">
      <alignment horizontal="left" vertical="center" wrapText="1"/>
    </xf>
    <xf numFmtId="0" fontId="12" fillId="16" borderId="49" xfId="3" applyFont="1" applyFill="1" applyBorder="1" applyAlignment="1" applyProtection="1">
      <alignment horizontal="left" vertical="center" wrapText="1"/>
    </xf>
    <xf numFmtId="0" fontId="12" fillId="16" borderId="39" xfId="3" applyFont="1" applyFill="1" applyBorder="1" applyAlignment="1" applyProtection="1">
      <alignment horizontal="left" vertical="center" wrapText="1"/>
    </xf>
    <xf numFmtId="0" fontId="10" fillId="17" borderId="50" xfId="9" applyFont="1" applyFill="1" applyBorder="1" applyAlignment="1" applyProtection="1">
      <alignment horizontal="center" vertical="center" wrapText="1"/>
      <protection locked="0"/>
    </xf>
    <xf numFmtId="0" fontId="10" fillId="17" borderId="51" xfId="9" applyFont="1" applyFill="1" applyBorder="1" applyAlignment="1" applyProtection="1">
      <alignment horizontal="center" vertical="center" wrapText="1"/>
      <protection locked="0"/>
    </xf>
    <xf numFmtId="0" fontId="10" fillId="17" borderId="52" xfId="9" applyFont="1" applyFill="1" applyBorder="1" applyAlignment="1" applyProtection="1">
      <alignment horizontal="center" vertical="center" wrapText="1"/>
      <protection locked="0"/>
    </xf>
    <xf numFmtId="0" fontId="14" fillId="17" borderId="53" xfId="9" applyFont="1" applyFill="1" applyBorder="1" applyAlignment="1" applyProtection="1">
      <alignment horizontal="center" vertical="center" wrapText="1"/>
      <protection locked="0"/>
    </xf>
    <xf numFmtId="0" fontId="14" fillId="17" borderId="0" xfId="9" applyFont="1" applyFill="1" applyBorder="1" applyAlignment="1" applyProtection="1">
      <alignment horizontal="center" vertical="center" wrapText="1"/>
      <protection locked="0"/>
    </xf>
    <xf numFmtId="0" fontId="14" fillId="17" borderId="54" xfId="9" applyFont="1" applyFill="1" applyBorder="1" applyAlignment="1" applyProtection="1">
      <alignment horizontal="center" vertical="center" wrapText="1"/>
      <protection locked="0"/>
    </xf>
    <xf numFmtId="0" fontId="14" fillId="17" borderId="33" xfId="9" applyFont="1" applyFill="1" applyBorder="1" applyAlignment="1" applyProtection="1">
      <alignment horizontal="center" vertical="center" wrapText="1"/>
      <protection locked="0"/>
    </xf>
    <xf numFmtId="0" fontId="14" fillId="17" borderId="34" xfId="9" applyFont="1" applyFill="1" applyBorder="1" applyAlignment="1" applyProtection="1">
      <alignment horizontal="center" vertical="center" wrapText="1"/>
      <protection locked="0"/>
    </xf>
    <xf numFmtId="0" fontId="14" fillId="17" borderId="35" xfId="9" applyFont="1" applyFill="1" applyBorder="1" applyAlignment="1" applyProtection="1">
      <alignment horizontal="center" vertical="center" wrapText="1"/>
      <protection locked="0"/>
    </xf>
    <xf numFmtId="4" fontId="11" fillId="17" borderId="0" xfId="6" applyNumberFormat="1" applyFont="1" applyFill="1" applyBorder="1" applyAlignment="1" applyProtection="1">
      <alignment horizontal="right" vertical="center" wrapText="1"/>
    </xf>
    <xf numFmtId="0" fontId="20" fillId="17" borderId="7" xfId="9" applyFont="1" applyFill="1" applyBorder="1" applyAlignment="1" applyProtection="1">
      <alignment horizontal="left" vertical="center"/>
    </xf>
    <xf numFmtId="0" fontId="20" fillId="17" borderId="10" xfId="9" applyFont="1" applyFill="1" applyBorder="1" applyAlignment="1" applyProtection="1">
      <alignment horizontal="left" vertical="center" wrapText="1"/>
      <protection locked="0"/>
    </xf>
    <xf numFmtId="0" fontId="20" fillId="17" borderId="4" xfId="9" applyFont="1" applyFill="1" applyBorder="1" applyAlignment="1" applyProtection="1">
      <alignment horizontal="left" vertical="center" wrapText="1"/>
      <protection locked="0"/>
    </xf>
    <xf numFmtId="0" fontId="20" fillId="17" borderId="11" xfId="9" applyFont="1" applyFill="1" applyBorder="1" applyAlignment="1" applyProtection="1">
      <alignment horizontal="left" vertical="center" wrapText="1"/>
      <protection locked="0"/>
    </xf>
    <xf numFmtId="0" fontId="20" fillId="17" borderId="12" xfId="9" applyFont="1" applyFill="1" applyBorder="1" applyAlignment="1" applyProtection="1">
      <alignment horizontal="left" vertical="center" wrapText="1"/>
      <protection locked="0"/>
    </xf>
    <xf numFmtId="0" fontId="20" fillId="17" borderId="40" xfId="9" applyFont="1" applyFill="1" applyBorder="1" applyAlignment="1" applyProtection="1">
      <alignment horizontal="left" vertical="center"/>
    </xf>
    <xf numFmtId="0" fontId="21" fillId="17" borderId="17" xfId="9" applyFont="1" applyFill="1" applyBorder="1" applyAlignment="1" applyProtection="1">
      <alignment horizontal="center" vertical="top" wrapText="1"/>
    </xf>
    <xf numFmtId="0" fontId="21" fillId="17" borderId="18" xfId="9" applyFont="1" applyFill="1" applyBorder="1" applyAlignment="1" applyProtection="1">
      <alignment horizontal="center" vertical="top" wrapText="1"/>
    </xf>
    <xf numFmtId="0" fontId="21" fillId="17" borderId="19" xfId="9" applyFont="1" applyFill="1" applyBorder="1" applyAlignment="1" applyProtection="1">
      <alignment horizontal="center" vertical="top" wrapText="1"/>
    </xf>
    <xf numFmtId="0" fontId="21" fillId="17" borderId="20" xfId="9" applyFont="1" applyFill="1" applyBorder="1" applyAlignment="1" applyProtection="1">
      <alignment horizontal="center" vertical="top" wrapText="1"/>
    </xf>
    <xf numFmtId="0" fontId="21" fillId="17" borderId="7" xfId="9" applyFont="1" applyFill="1" applyBorder="1" applyAlignment="1" applyProtection="1">
      <alignment vertical="center"/>
    </xf>
    <xf numFmtId="0" fontId="21" fillId="17" borderId="8" xfId="9" applyFont="1" applyFill="1" applyBorder="1" applyAlignment="1" applyProtection="1">
      <alignment vertical="center"/>
    </xf>
    <xf numFmtId="0" fontId="21" fillId="17" borderId="9" xfId="9" applyFont="1" applyFill="1" applyBorder="1" applyAlignment="1" applyProtection="1">
      <alignment vertical="center"/>
    </xf>
    <xf numFmtId="0" fontId="21" fillId="17" borderId="28" xfId="9" applyFont="1" applyFill="1" applyBorder="1" applyAlignment="1" applyProtection="1">
      <alignment vertical="center"/>
    </xf>
    <xf numFmtId="0" fontId="20" fillId="17" borderId="9" xfId="9" applyFont="1" applyFill="1" applyBorder="1" applyAlignment="1" applyProtection="1">
      <alignment horizontal="left" vertical="center"/>
    </xf>
    <xf numFmtId="0" fontId="20" fillId="17" borderId="10" xfId="9" applyFont="1" applyFill="1" applyBorder="1" applyAlignment="1" applyProtection="1">
      <alignment horizontal="left" vertical="center" wrapText="1"/>
    </xf>
    <xf numFmtId="0" fontId="20" fillId="17" borderId="4" xfId="9" applyFont="1" applyFill="1" applyBorder="1" applyAlignment="1" applyProtection="1">
      <alignment horizontal="left" vertical="center" wrapText="1"/>
    </xf>
    <xf numFmtId="0" fontId="20" fillId="17" borderId="11" xfId="9" applyFont="1" applyFill="1" applyBorder="1" applyAlignment="1" applyProtection="1">
      <alignment horizontal="left" vertical="center" wrapText="1"/>
    </xf>
    <xf numFmtId="0" fontId="20" fillId="17" borderId="7" xfId="9" applyFont="1" applyFill="1" applyBorder="1" applyAlignment="1" applyProtection="1">
      <alignment horizontal="left" vertical="center" wrapText="1"/>
    </xf>
    <xf numFmtId="0" fontId="21" fillId="17" borderId="25" xfId="9" applyFont="1" applyFill="1" applyBorder="1" applyAlignment="1" applyProtection="1">
      <alignment horizontal="center" vertical="top" wrapText="1"/>
    </xf>
    <xf numFmtId="0" fontId="21" fillId="17" borderId="3" xfId="9" applyFont="1" applyFill="1" applyBorder="1" applyAlignment="1" applyProtection="1">
      <alignment horizontal="center" vertical="top" wrapText="1"/>
    </xf>
    <xf numFmtId="0" fontId="21" fillId="17" borderId="26" xfId="9" applyFont="1" applyFill="1" applyBorder="1" applyAlignment="1" applyProtection="1">
      <alignment horizontal="center" vertical="top" wrapText="1"/>
    </xf>
    <xf numFmtId="0" fontId="21" fillId="17" borderId="9" xfId="9" applyFont="1" applyFill="1" applyBorder="1" applyAlignment="1" applyProtection="1">
      <alignment horizontal="center"/>
    </xf>
    <xf numFmtId="0" fontId="38" fillId="16" borderId="22" xfId="3" applyFont="1" applyFill="1" applyBorder="1" applyAlignment="1" applyProtection="1">
      <alignment horizontal="left" vertical="center" wrapText="1"/>
    </xf>
    <xf numFmtId="0" fontId="38" fillId="16" borderId="23" xfId="3" applyFont="1" applyFill="1" applyBorder="1" applyAlignment="1" applyProtection="1">
      <alignment horizontal="left" vertical="center" wrapText="1"/>
    </xf>
    <xf numFmtId="0" fontId="38" fillId="16" borderId="24" xfId="3" applyFont="1" applyFill="1" applyBorder="1" applyAlignment="1" applyProtection="1">
      <alignment horizontal="left" vertical="center" wrapText="1"/>
    </xf>
    <xf numFmtId="0" fontId="21" fillId="17" borderId="6" xfId="9" applyFont="1" applyFill="1" applyBorder="1" applyAlignment="1" applyProtection="1">
      <alignment vertical="center"/>
    </xf>
    <xf numFmtId="0" fontId="21" fillId="17" borderId="9" xfId="9" applyFont="1" applyFill="1" applyBorder="1" applyAlignment="1" applyProtection="1">
      <alignment vertical="center" wrapText="1"/>
    </xf>
    <xf numFmtId="0" fontId="39" fillId="0" borderId="0" xfId="0" applyFont="1" applyProtection="1">
      <protection locked="0"/>
    </xf>
  </cellXfs>
  <cellStyles count="10">
    <cellStyle name="40 % – Poudarek5" xfId="1" builtinId="47"/>
    <cellStyle name="Dobro" xfId="2" builtinId="26"/>
    <cellStyle name="Navadno" xfId="0" builtinId="0"/>
    <cellStyle name="Nevtralno" xfId="3" builtinId="28"/>
    <cellStyle name="Odstotek" xfId="4" builtinId="5"/>
    <cellStyle name="Opomba" xfId="5" builtinId="10"/>
    <cellStyle name="Poudarek5" xfId="6" builtinId="45"/>
    <cellStyle name="Računanje" xfId="7" builtinId="22"/>
    <cellStyle name="Vejica [0]" xfId="8" builtinId="6"/>
    <cellStyle name="Vnos" xfId="9" builtinId="20"/>
  </cellStyles>
  <dxfs count="3">
    <dxf>
      <font>
        <strike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008498"/>
      <color rgb="FFE19165"/>
      <color rgb="FF1A5874"/>
      <color rgb="FFF9B5A8"/>
      <color rgb="FF3575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435517</xdr:colOff>
      <xdr:row>0</xdr:row>
      <xdr:rowOff>85726</xdr:rowOff>
    </xdr:from>
    <xdr:to>
      <xdr:col>15</xdr:col>
      <xdr:colOff>1191445</xdr:colOff>
      <xdr:row>8</xdr:row>
      <xdr:rowOff>123448</xdr:rowOff>
    </xdr:to>
    <xdr:pic>
      <xdr:nvPicPr>
        <xdr:cNvPr id="2" name="Picture 1" descr="A blue and white logo&#10;&#10;Description automatically generated">
          <a:extLst>
            <a:ext uri="{FF2B5EF4-FFF2-40B4-BE49-F238E27FC236}">
              <a16:creationId xmlns:a16="http://schemas.microsoft.com/office/drawing/2014/main" id="{BCAFABB8-CDE8-9A83-2A24-7E98A45F3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4617" y="85726"/>
          <a:ext cx="755928" cy="1256922"/>
        </a:xfrm>
        <a:prstGeom prst="rect">
          <a:avLst/>
        </a:prstGeom>
      </xdr:spPr>
    </xdr:pic>
    <xdr:clientData/>
  </xdr:twoCellAnchor>
  <xdr:twoCellAnchor editAs="oneCell">
    <xdr:from>
      <xdr:col>0</xdr:col>
      <xdr:colOff>226017</xdr:colOff>
      <xdr:row>2</xdr:row>
      <xdr:rowOff>16144</xdr:rowOff>
    </xdr:from>
    <xdr:to>
      <xdr:col>5</xdr:col>
      <xdr:colOff>597331</xdr:colOff>
      <xdr:row>7</xdr:row>
      <xdr:rowOff>132552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1AACBB4E-9A8F-64F9-33DE-281BFE3EE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017" y="306737"/>
          <a:ext cx="8007458" cy="8428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548293</xdr:colOff>
      <xdr:row>0</xdr:row>
      <xdr:rowOff>112496</xdr:rowOff>
    </xdr:from>
    <xdr:to>
      <xdr:col>15</xdr:col>
      <xdr:colOff>1294441</xdr:colOff>
      <xdr:row>8</xdr:row>
      <xdr:rowOff>124162</xdr:rowOff>
    </xdr:to>
    <xdr:pic>
      <xdr:nvPicPr>
        <xdr:cNvPr id="5" name="Picture 1" descr="A blue and white logo&#10;&#10;Description automatically generated">
          <a:extLst>
            <a:ext uri="{FF2B5EF4-FFF2-40B4-BE49-F238E27FC236}">
              <a16:creationId xmlns:a16="http://schemas.microsoft.com/office/drawing/2014/main" id="{5ED7E57F-1B4C-45D8-B689-08ADCA216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2668" y="112496"/>
          <a:ext cx="746148" cy="1202291"/>
        </a:xfrm>
        <a:prstGeom prst="rect">
          <a:avLst/>
        </a:prstGeom>
      </xdr:spPr>
    </xdr:pic>
    <xdr:clientData/>
  </xdr:twoCellAnchor>
  <xdr:twoCellAnchor editAs="oneCell">
    <xdr:from>
      <xdr:col>0</xdr:col>
      <xdr:colOff>151848</xdr:colOff>
      <xdr:row>1</xdr:row>
      <xdr:rowOff>138043</xdr:rowOff>
    </xdr:from>
    <xdr:to>
      <xdr:col>5</xdr:col>
      <xdr:colOff>234666</xdr:colOff>
      <xdr:row>7</xdr:row>
      <xdr:rowOff>27608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9AE3E9FB-AB55-9EEC-6FF8-83487B3FB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848" y="289891"/>
          <a:ext cx="7606188" cy="800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635001</xdr:colOff>
      <xdr:row>0</xdr:row>
      <xdr:rowOff>144771</xdr:rowOff>
    </xdr:from>
    <xdr:to>
      <xdr:col>15</xdr:col>
      <xdr:colOff>1345203</xdr:colOff>
      <xdr:row>8</xdr:row>
      <xdr:rowOff>88378</xdr:rowOff>
    </xdr:to>
    <xdr:pic>
      <xdr:nvPicPr>
        <xdr:cNvPr id="5" name="Picture 1" descr="A blue and white logo&#10;&#10;Description automatically generated">
          <a:extLst>
            <a:ext uri="{FF2B5EF4-FFF2-40B4-BE49-F238E27FC236}">
              <a16:creationId xmlns:a16="http://schemas.microsoft.com/office/drawing/2014/main" id="{739CE6A0-A9F3-47E7-965F-9B392DB3E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0301" y="144771"/>
          <a:ext cx="710202" cy="1162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25400</xdr:rowOff>
    </xdr:from>
    <xdr:to>
      <xdr:col>5</xdr:col>
      <xdr:colOff>196844</xdr:colOff>
      <xdr:row>7</xdr:row>
      <xdr:rowOff>12700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318F5C9C-16E3-BBF4-E3D7-04015546E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7800"/>
          <a:ext cx="8566144" cy="901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818029</xdr:colOff>
      <xdr:row>0</xdr:row>
      <xdr:rowOff>129497</xdr:rowOff>
    </xdr:from>
    <xdr:to>
      <xdr:col>32</xdr:col>
      <xdr:colOff>632992</xdr:colOff>
      <xdr:row>8</xdr:row>
      <xdr:rowOff>124797</xdr:rowOff>
    </xdr:to>
    <xdr:pic>
      <xdr:nvPicPr>
        <xdr:cNvPr id="5" name="Picture 1" descr="A blue and white logo&#10;&#10;Description automatically generated">
          <a:extLst>
            <a:ext uri="{FF2B5EF4-FFF2-40B4-BE49-F238E27FC236}">
              <a16:creationId xmlns:a16="http://schemas.microsoft.com/office/drawing/2014/main" id="{B61D1527-2E38-45A6-90D3-62F074651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4147" y="129497"/>
          <a:ext cx="834698" cy="14296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156881</xdr:rowOff>
    </xdr:from>
    <xdr:to>
      <xdr:col>4</xdr:col>
      <xdr:colOff>986117</xdr:colOff>
      <xdr:row>5</xdr:row>
      <xdr:rowOff>179293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4CBAB9FE-666A-675C-8696-85A22CA79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881"/>
          <a:ext cx="8729382" cy="9188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</xdr:colOff>
      <xdr:row>0</xdr:row>
      <xdr:rowOff>142617</xdr:rowOff>
    </xdr:from>
    <xdr:to>
      <xdr:col>18</xdr:col>
      <xdr:colOff>813843</xdr:colOff>
      <xdr:row>7</xdr:row>
      <xdr:rowOff>92460</xdr:rowOff>
    </xdr:to>
    <xdr:pic>
      <xdr:nvPicPr>
        <xdr:cNvPr id="5" name="Picture 1" descr="A blue and white logo&#10;&#10;Description automatically generated">
          <a:extLst>
            <a:ext uri="{FF2B5EF4-FFF2-40B4-BE49-F238E27FC236}">
              <a16:creationId xmlns:a16="http://schemas.microsoft.com/office/drawing/2014/main" id="{812B0D0C-0414-4842-A019-69B45DFE6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6965" y="142617"/>
          <a:ext cx="813842" cy="1378593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1</xdr:row>
      <xdr:rowOff>27215</xdr:rowOff>
    </xdr:from>
    <xdr:to>
      <xdr:col>5</xdr:col>
      <xdr:colOff>714368</xdr:colOff>
      <xdr:row>5</xdr:row>
      <xdr:rowOff>95250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E01BBA02-34F1-6DEB-CCA2-C41628805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30" y="231322"/>
          <a:ext cx="8402402" cy="884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P59"/>
  <sheetViews>
    <sheetView tabSelected="1" zoomScaleNormal="100" zoomScalePageLayoutView="98" workbookViewId="0">
      <selection activeCell="J8" sqref="J8"/>
    </sheetView>
  </sheetViews>
  <sheetFormatPr defaultColWidth="9.140625" defaultRowHeight="12" x14ac:dyDescent="0.2"/>
  <cols>
    <col min="1" max="1" width="46.7109375" style="81" customWidth="1"/>
    <col min="2" max="2" width="22.42578125" style="81" customWidth="1"/>
    <col min="3" max="3" width="27.140625" style="81" bestFit="1" customWidth="1"/>
    <col min="4" max="4" width="8.28515625" style="81" customWidth="1"/>
    <col min="5" max="5" width="9.85546875" style="81" customWidth="1"/>
    <col min="6" max="6" width="17.42578125" style="81" customWidth="1"/>
    <col min="7" max="7" width="22.85546875" style="81" customWidth="1"/>
    <col min="8" max="8" width="12" style="81" customWidth="1"/>
    <col min="9" max="9" width="13.42578125" style="81" customWidth="1"/>
    <col min="10" max="10" width="20.140625" style="81" customWidth="1"/>
    <col min="11" max="11" width="19.42578125" style="81" bestFit="1" customWidth="1"/>
    <col min="12" max="12" width="19.42578125" style="81" customWidth="1"/>
    <col min="13" max="13" width="19.28515625" style="81" customWidth="1"/>
    <col min="14" max="14" width="19.7109375" style="81" customWidth="1"/>
    <col min="15" max="15" width="13.85546875" style="81" customWidth="1"/>
    <col min="16" max="16" width="23" style="81" customWidth="1"/>
    <col min="17" max="16384" width="9.140625" style="81"/>
  </cols>
  <sheetData>
    <row r="1" spans="1:16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6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6" x14ac:dyDescent="0.2">
      <c r="A9" s="82"/>
      <c r="B9" s="82"/>
      <c r="C9" s="82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</row>
    <row r="10" spans="1:16" x14ac:dyDescent="0.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</row>
    <row r="11" spans="1:16" ht="33" customHeight="1" x14ac:dyDescent="0.2">
      <c r="A11" s="167" t="s">
        <v>51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</row>
    <row r="12" spans="1:16" ht="9" customHeight="1" x14ac:dyDescent="0.2">
      <c r="A12" s="159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1"/>
    </row>
    <row r="13" spans="1:16" ht="55.5" customHeight="1" x14ac:dyDescent="0.2">
      <c r="A13" s="168" t="s">
        <v>45</v>
      </c>
      <c r="B13" s="169" t="s">
        <v>63</v>
      </c>
      <c r="C13" s="170" t="s">
        <v>64</v>
      </c>
      <c r="D13" s="168" t="s">
        <v>48</v>
      </c>
      <c r="E13" s="168" t="s">
        <v>46</v>
      </c>
      <c r="F13" s="170" t="s">
        <v>65</v>
      </c>
      <c r="G13" s="169" t="s">
        <v>66</v>
      </c>
      <c r="H13" s="169" t="s">
        <v>74</v>
      </c>
      <c r="I13" s="171" t="s">
        <v>67</v>
      </c>
      <c r="J13" s="169" t="s">
        <v>68</v>
      </c>
      <c r="K13" s="169" t="s">
        <v>69</v>
      </c>
      <c r="L13" s="169" t="s">
        <v>70</v>
      </c>
      <c r="M13" s="170" t="s">
        <v>71</v>
      </c>
      <c r="N13" s="169" t="s">
        <v>72</v>
      </c>
      <c r="O13" s="169" t="s">
        <v>73</v>
      </c>
      <c r="P13" s="171" t="s">
        <v>44</v>
      </c>
    </row>
    <row r="14" spans="1:16" s="132" customFormat="1" ht="17.25" customHeight="1" x14ac:dyDescent="0.2">
      <c r="A14" s="120"/>
      <c r="B14" s="120"/>
      <c r="C14" s="121"/>
      <c r="D14" s="126"/>
      <c r="E14" s="87"/>
      <c r="F14" s="127"/>
      <c r="G14" s="128">
        <f>ROUND((E14*F14),2)</f>
        <v>0</v>
      </c>
      <c r="H14" s="129"/>
      <c r="I14" s="128">
        <f>ROUND(((E14*F14*H14)/100),2)</f>
        <v>0</v>
      </c>
      <c r="J14" s="128">
        <f>ROUND((G14+I14),2)</f>
        <v>0</v>
      </c>
      <c r="K14" s="128">
        <f>+G14</f>
        <v>0</v>
      </c>
      <c r="L14" s="130"/>
      <c r="M14" s="92"/>
      <c r="N14" s="128">
        <f>ROUND((L14*M14)/100,2)</f>
        <v>0</v>
      </c>
      <c r="O14" s="128">
        <f>ROUND((J14-N14),2)</f>
        <v>0</v>
      </c>
      <c r="P14" s="131"/>
    </row>
    <row r="15" spans="1:16" s="132" customFormat="1" ht="17.25" customHeight="1" x14ac:dyDescent="0.2">
      <c r="A15" s="123"/>
      <c r="B15" s="120"/>
      <c r="C15" s="122"/>
      <c r="D15" s="133"/>
      <c r="E15" s="87"/>
      <c r="F15" s="127"/>
      <c r="G15" s="134">
        <f t="shared" ref="G15:G55" si="0">ROUND((E15*F15),2)</f>
        <v>0</v>
      </c>
      <c r="H15" s="129"/>
      <c r="I15" s="128">
        <f t="shared" ref="I15:I55" si="1">ROUND(((E15*F15*H15)/100),2)</f>
        <v>0</v>
      </c>
      <c r="J15" s="128">
        <f t="shared" ref="J15:J55" si="2">ROUND((G15+I15),2)</f>
        <v>0</v>
      </c>
      <c r="K15" s="134">
        <f t="shared" ref="K15:K55" si="3">+G15</f>
        <v>0</v>
      </c>
      <c r="L15" s="130"/>
      <c r="M15" s="92"/>
      <c r="N15" s="134">
        <f t="shared" ref="N15:N55" si="4">ROUND((L15*M15)/100,2)</f>
        <v>0</v>
      </c>
      <c r="O15" s="128">
        <f t="shared" ref="O15:O55" si="5">ROUND((J15-N15),2)</f>
        <v>0</v>
      </c>
      <c r="P15" s="135"/>
    </row>
    <row r="16" spans="1:16" s="132" customFormat="1" ht="17.25" customHeight="1" x14ac:dyDescent="0.2">
      <c r="A16" s="123"/>
      <c r="B16" s="120"/>
      <c r="C16" s="122"/>
      <c r="D16" s="133"/>
      <c r="E16" s="87"/>
      <c r="F16" s="127"/>
      <c r="G16" s="134">
        <f t="shared" si="0"/>
        <v>0</v>
      </c>
      <c r="H16" s="129"/>
      <c r="I16" s="128">
        <f t="shared" si="1"/>
        <v>0</v>
      </c>
      <c r="J16" s="128">
        <f t="shared" si="2"/>
        <v>0</v>
      </c>
      <c r="K16" s="134">
        <f t="shared" si="3"/>
        <v>0</v>
      </c>
      <c r="L16" s="130"/>
      <c r="M16" s="92"/>
      <c r="N16" s="134">
        <f t="shared" si="4"/>
        <v>0</v>
      </c>
      <c r="O16" s="128">
        <f t="shared" si="5"/>
        <v>0</v>
      </c>
      <c r="P16" s="135"/>
    </row>
    <row r="17" spans="1:16" s="132" customFormat="1" ht="17.25" customHeight="1" x14ac:dyDescent="0.2">
      <c r="A17" s="123"/>
      <c r="B17" s="120"/>
      <c r="C17" s="122"/>
      <c r="D17" s="133"/>
      <c r="E17" s="87"/>
      <c r="F17" s="127"/>
      <c r="G17" s="134">
        <f t="shared" si="0"/>
        <v>0</v>
      </c>
      <c r="H17" s="129"/>
      <c r="I17" s="128">
        <f t="shared" si="1"/>
        <v>0</v>
      </c>
      <c r="J17" s="128">
        <f t="shared" si="2"/>
        <v>0</v>
      </c>
      <c r="K17" s="134">
        <f t="shared" si="3"/>
        <v>0</v>
      </c>
      <c r="L17" s="130"/>
      <c r="M17" s="92"/>
      <c r="N17" s="134">
        <f t="shared" si="4"/>
        <v>0</v>
      </c>
      <c r="O17" s="128">
        <f t="shared" si="5"/>
        <v>0</v>
      </c>
      <c r="P17" s="135"/>
    </row>
    <row r="18" spans="1:16" s="132" customFormat="1" ht="17.25" customHeight="1" x14ac:dyDescent="0.2">
      <c r="A18" s="136"/>
      <c r="B18" s="120"/>
      <c r="C18" s="122"/>
      <c r="D18" s="133"/>
      <c r="E18" s="87"/>
      <c r="F18" s="127"/>
      <c r="G18" s="134">
        <f t="shared" si="0"/>
        <v>0</v>
      </c>
      <c r="H18" s="129"/>
      <c r="I18" s="128">
        <f t="shared" si="1"/>
        <v>0</v>
      </c>
      <c r="J18" s="128">
        <f t="shared" si="2"/>
        <v>0</v>
      </c>
      <c r="K18" s="134">
        <f t="shared" si="3"/>
        <v>0</v>
      </c>
      <c r="L18" s="130"/>
      <c r="M18" s="92"/>
      <c r="N18" s="134">
        <f t="shared" si="4"/>
        <v>0</v>
      </c>
      <c r="O18" s="128">
        <f t="shared" si="5"/>
        <v>0</v>
      </c>
      <c r="P18" s="135"/>
    </row>
    <row r="19" spans="1:16" s="132" customFormat="1" ht="17.25" customHeight="1" x14ac:dyDescent="0.2">
      <c r="A19" s="137"/>
      <c r="B19" s="120"/>
      <c r="C19" s="122"/>
      <c r="D19" s="133"/>
      <c r="E19" s="87"/>
      <c r="F19" s="127"/>
      <c r="G19" s="134">
        <f t="shared" si="0"/>
        <v>0</v>
      </c>
      <c r="H19" s="129"/>
      <c r="I19" s="128">
        <f t="shared" si="1"/>
        <v>0</v>
      </c>
      <c r="J19" s="128">
        <f t="shared" si="2"/>
        <v>0</v>
      </c>
      <c r="K19" s="134">
        <f t="shared" si="3"/>
        <v>0</v>
      </c>
      <c r="L19" s="130"/>
      <c r="M19" s="92"/>
      <c r="N19" s="134">
        <f t="shared" si="4"/>
        <v>0</v>
      </c>
      <c r="O19" s="128">
        <f t="shared" si="5"/>
        <v>0</v>
      </c>
      <c r="P19" s="135"/>
    </row>
    <row r="20" spans="1:16" s="132" customFormat="1" ht="17.25" customHeight="1" x14ac:dyDescent="0.2">
      <c r="A20" s="123"/>
      <c r="B20" s="138"/>
      <c r="C20" s="122"/>
      <c r="D20" s="133"/>
      <c r="E20" s="87"/>
      <c r="F20" s="127"/>
      <c r="G20" s="134">
        <f t="shared" si="0"/>
        <v>0</v>
      </c>
      <c r="H20" s="129"/>
      <c r="I20" s="128">
        <f t="shared" si="1"/>
        <v>0</v>
      </c>
      <c r="J20" s="128">
        <f t="shared" si="2"/>
        <v>0</v>
      </c>
      <c r="K20" s="134">
        <f t="shared" si="3"/>
        <v>0</v>
      </c>
      <c r="L20" s="130"/>
      <c r="M20" s="92"/>
      <c r="N20" s="134">
        <f t="shared" si="4"/>
        <v>0</v>
      </c>
      <c r="O20" s="128">
        <f t="shared" si="5"/>
        <v>0</v>
      </c>
      <c r="P20" s="135"/>
    </row>
    <row r="21" spans="1:16" s="132" customFormat="1" ht="17.25" customHeight="1" x14ac:dyDescent="0.2">
      <c r="A21" s="123"/>
      <c r="B21" s="120"/>
      <c r="C21" s="122"/>
      <c r="D21" s="133"/>
      <c r="E21" s="87"/>
      <c r="F21" s="127"/>
      <c r="G21" s="134">
        <f t="shared" si="0"/>
        <v>0</v>
      </c>
      <c r="H21" s="129"/>
      <c r="I21" s="128">
        <f t="shared" si="1"/>
        <v>0</v>
      </c>
      <c r="J21" s="128">
        <f t="shared" si="2"/>
        <v>0</v>
      </c>
      <c r="K21" s="134">
        <f t="shared" si="3"/>
        <v>0</v>
      </c>
      <c r="L21" s="130"/>
      <c r="M21" s="92"/>
      <c r="N21" s="134">
        <f t="shared" si="4"/>
        <v>0</v>
      </c>
      <c r="O21" s="128">
        <f t="shared" si="5"/>
        <v>0</v>
      </c>
      <c r="P21" s="135"/>
    </row>
    <row r="22" spans="1:16" s="132" customFormat="1" ht="17.25" customHeight="1" x14ac:dyDescent="0.2">
      <c r="A22" s="123"/>
      <c r="B22" s="120"/>
      <c r="C22" s="122"/>
      <c r="D22" s="133"/>
      <c r="E22" s="87"/>
      <c r="F22" s="127"/>
      <c r="G22" s="134">
        <f t="shared" si="0"/>
        <v>0</v>
      </c>
      <c r="H22" s="129"/>
      <c r="I22" s="128">
        <f t="shared" si="1"/>
        <v>0</v>
      </c>
      <c r="J22" s="128">
        <f t="shared" si="2"/>
        <v>0</v>
      </c>
      <c r="K22" s="134">
        <f t="shared" si="3"/>
        <v>0</v>
      </c>
      <c r="L22" s="130"/>
      <c r="M22" s="92"/>
      <c r="N22" s="134">
        <f t="shared" si="4"/>
        <v>0</v>
      </c>
      <c r="O22" s="128">
        <f t="shared" si="5"/>
        <v>0</v>
      </c>
      <c r="P22" s="135"/>
    </row>
    <row r="23" spans="1:16" s="132" customFormat="1" ht="17.25" customHeight="1" x14ac:dyDescent="0.2">
      <c r="A23" s="123"/>
      <c r="B23" s="123"/>
      <c r="C23" s="122"/>
      <c r="D23" s="133"/>
      <c r="E23" s="97"/>
      <c r="F23" s="139"/>
      <c r="G23" s="134">
        <f t="shared" si="0"/>
        <v>0</v>
      </c>
      <c r="H23" s="140"/>
      <c r="I23" s="128">
        <f t="shared" si="1"/>
        <v>0</v>
      </c>
      <c r="J23" s="128">
        <f t="shared" si="2"/>
        <v>0</v>
      </c>
      <c r="K23" s="134">
        <f t="shared" si="3"/>
        <v>0</v>
      </c>
      <c r="L23" s="141"/>
      <c r="M23" s="100"/>
      <c r="N23" s="134">
        <f t="shared" si="4"/>
        <v>0</v>
      </c>
      <c r="O23" s="128">
        <f t="shared" si="5"/>
        <v>0</v>
      </c>
      <c r="P23" s="135"/>
    </row>
    <row r="24" spans="1:16" s="132" customFormat="1" ht="17.25" customHeight="1" x14ac:dyDescent="0.2">
      <c r="A24" s="123"/>
      <c r="B24" s="123"/>
      <c r="C24" s="122"/>
      <c r="D24" s="133"/>
      <c r="E24" s="97"/>
      <c r="F24" s="139"/>
      <c r="G24" s="134">
        <f t="shared" si="0"/>
        <v>0</v>
      </c>
      <c r="H24" s="140"/>
      <c r="I24" s="128">
        <f t="shared" si="1"/>
        <v>0</v>
      </c>
      <c r="J24" s="128">
        <f t="shared" si="2"/>
        <v>0</v>
      </c>
      <c r="K24" s="134">
        <f t="shared" si="3"/>
        <v>0</v>
      </c>
      <c r="L24" s="141"/>
      <c r="M24" s="100"/>
      <c r="N24" s="134">
        <f t="shared" si="4"/>
        <v>0</v>
      </c>
      <c r="O24" s="128">
        <f t="shared" si="5"/>
        <v>0</v>
      </c>
      <c r="P24" s="135"/>
    </row>
    <row r="25" spans="1:16" s="132" customFormat="1" ht="17.25" customHeight="1" x14ac:dyDescent="0.2">
      <c r="A25" s="123"/>
      <c r="B25" s="123"/>
      <c r="C25" s="122"/>
      <c r="D25" s="133"/>
      <c r="E25" s="97"/>
      <c r="F25" s="139"/>
      <c r="G25" s="134">
        <f t="shared" si="0"/>
        <v>0</v>
      </c>
      <c r="H25" s="140"/>
      <c r="I25" s="128">
        <f t="shared" si="1"/>
        <v>0</v>
      </c>
      <c r="J25" s="128">
        <f t="shared" si="2"/>
        <v>0</v>
      </c>
      <c r="K25" s="134">
        <f t="shared" si="3"/>
        <v>0</v>
      </c>
      <c r="L25" s="141"/>
      <c r="M25" s="100"/>
      <c r="N25" s="134">
        <f t="shared" si="4"/>
        <v>0</v>
      </c>
      <c r="O25" s="128">
        <f t="shared" si="5"/>
        <v>0</v>
      </c>
      <c r="P25" s="135"/>
    </row>
    <row r="26" spans="1:16" s="132" customFormat="1" ht="17.25" customHeight="1" x14ac:dyDescent="0.2">
      <c r="A26" s="123"/>
      <c r="B26" s="123"/>
      <c r="C26" s="122"/>
      <c r="D26" s="133"/>
      <c r="E26" s="97"/>
      <c r="F26" s="139"/>
      <c r="G26" s="134">
        <f t="shared" si="0"/>
        <v>0</v>
      </c>
      <c r="H26" s="140"/>
      <c r="I26" s="128">
        <f t="shared" si="1"/>
        <v>0</v>
      </c>
      <c r="J26" s="128">
        <f t="shared" si="2"/>
        <v>0</v>
      </c>
      <c r="K26" s="134">
        <f t="shared" si="3"/>
        <v>0</v>
      </c>
      <c r="L26" s="141"/>
      <c r="M26" s="100"/>
      <c r="N26" s="134">
        <f t="shared" si="4"/>
        <v>0</v>
      </c>
      <c r="O26" s="128">
        <f t="shared" si="5"/>
        <v>0</v>
      </c>
      <c r="P26" s="135"/>
    </row>
    <row r="27" spans="1:16" s="132" customFormat="1" ht="17.25" customHeight="1" x14ac:dyDescent="0.2">
      <c r="A27" s="123"/>
      <c r="B27" s="123"/>
      <c r="C27" s="122"/>
      <c r="D27" s="133"/>
      <c r="E27" s="97"/>
      <c r="F27" s="139"/>
      <c r="G27" s="134">
        <f t="shared" si="0"/>
        <v>0</v>
      </c>
      <c r="H27" s="140"/>
      <c r="I27" s="128">
        <f t="shared" si="1"/>
        <v>0</v>
      </c>
      <c r="J27" s="128">
        <f t="shared" si="2"/>
        <v>0</v>
      </c>
      <c r="K27" s="134">
        <f t="shared" si="3"/>
        <v>0</v>
      </c>
      <c r="L27" s="141"/>
      <c r="M27" s="100"/>
      <c r="N27" s="134">
        <f t="shared" si="4"/>
        <v>0</v>
      </c>
      <c r="O27" s="128">
        <f t="shared" si="5"/>
        <v>0</v>
      </c>
      <c r="P27" s="135"/>
    </row>
    <row r="28" spans="1:16" s="132" customFormat="1" ht="17.25" customHeight="1" x14ac:dyDescent="0.2">
      <c r="A28" s="123"/>
      <c r="B28" s="123"/>
      <c r="C28" s="122"/>
      <c r="D28" s="133"/>
      <c r="E28" s="97"/>
      <c r="F28" s="139"/>
      <c r="G28" s="134">
        <f t="shared" si="0"/>
        <v>0</v>
      </c>
      <c r="H28" s="140"/>
      <c r="I28" s="128">
        <f t="shared" si="1"/>
        <v>0</v>
      </c>
      <c r="J28" s="128">
        <f t="shared" si="2"/>
        <v>0</v>
      </c>
      <c r="K28" s="134">
        <f t="shared" si="3"/>
        <v>0</v>
      </c>
      <c r="L28" s="141"/>
      <c r="M28" s="100"/>
      <c r="N28" s="134">
        <f t="shared" si="4"/>
        <v>0</v>
      </c>
      <c r="O28" s="128">
        <f t="shared" si="5"/>
        <v>0</v>
      </c>
      <c r="P28" s="135"/>
    </row>
    <row r="29" spans="1:16" s="132" customFormat="1" ht="17.25" customHeight="1" x14ac:dyDescent="0.2">
      <c r="A29" s="123"/>
      <c r="B29" s="123"/>
      <c r="C29" s="122"/>
      <c r="D29" s="133"/>
      <c r="E29" s="97"/>
      <c r="F29" s="139"/>
      <c r="G29" s="134">
        <f t="shared" si="0"/>
        <v>0</v>
      </c>
      <c r="H29" s="140"/>
      <c r="I29" s="128">
        <f t="shared" si="1"/>
        <v>0</v>
      </c>
      <c r="J29" s="128">
        <f t="shared" si="2"/>
        <v>0</v>
      </c>
      <c r="K29" s="134">
        <f t="shared" si="3"/>
        <v>0</v>
      </c>
      <c r="L29" s="141"/>
      <c r="M29" s="100"/>
      <c r="N29" s="134">
        <f t="shared" si="4"/>
        <v>0</v>
      </c>
      <c r="O29" s="128">
        <f t="shared" si="5"/>
        <v>0</v>
      </c>
      <c r="P29" s="135"/>
    </row>
    <row r="30" spans="1:16" s="132" customFormat="1" ht="17.25" customHeight="1" x14ac:dyDescent="0.2">
      <c r="A30" s="123"/>
      <c r="B30" s="123"/>
      <c r="C30" s="122"/>
      <c r="D30" s="133"/>
      <c r="E30" s="97"/>
      <c r="F30" s="139"/>
      <c r="G30" s="134">
        <f t="shared" si="0"/>
        <v>0</v>
      </c>
      <c r="H30" s="140"/>
      <c r="I30" s="128">
        <f t="shared" si="1"/>
        <v>0</v>
      </c>
      <c r="J30" s="128">
        <f t="shared" si="2"/>
        <v>0</v>
      </c>
      <c r="K30" s="134">
        <f t="shared" si="3"/>
        <v>0</v>
      </c>
      <c r="L30" s="141"/>
      <c r="M30" s="100"/>
      <c r="N30" s="134">
        <f t="shared" si="4"/>
        <v>0</v>
      </c>
      <c r="O30" s="128">
        <f t="shared" si="5"/>
        <v>0</v>
      </c>
      <c r="P30" s="135"/>
    </row>
    <row r="31" spans="1:16" s="132" customFormat="1" ht="17.25" customHeight="1" x14ac:dyDescent="0.2">
      <c r="A31" s="123"/>
      <c r="B31" s="123"/>
      <c r="C31" s="122"/>
      <c r="D31" s="133"/>
      <c r="E31" s="97"/>
      <c r="F31" s="139"/>
      <c r="G31" s="134">
        <f t="shared" si="0"/>
        <v>0</v>
      </c>
      <c r="H31" s="140"/>
      <c r="I31" s="128">
        <f t="shared" si="1"/>
        <v>0</v>
      </c>
      <c r="J31" s="128">
        <f t="shared" si="2"/>
        <v>0</v>
      </c>
      <c r="K31" s="134">
        <f t="shared" si="3"/>
        <v>0</v>
      </c>
      <c r="L31" s="141"/>
      <c r="M31" s="100"/>
      <c r="N31" s="134">
        <f t="shared" si="4"/>
        <v>0</v>
      </c>
      <c r="O31" s="128">
        <f t="shared" si="5"/>
        <v>0</v>
      </c>
      <c r="P31" s="135"/>
    </row>
    <row r="32" spans="1:16" s="132" customFormat="1" ht="17.25" customHeight="1" x14ac:dyDescent="0.2">
      <c r="A32" s="123"/>
      <c r="B32" s="123"/>
      <c r="C32" s="122"/>
      <c r="D32" s="133"/>
      <c r="E32" s="97"/>
      <c r="F32" s="139"/>
      <c r="G32" s="134">
        <f t="shared" si="0"/>
        <v>0</v>
      </c>
      <c r="H32" s="140"/>
      <c r="I32" s="128">
        <f t="shared" si="1"/>
        <v>0</v>
      </c>
      <c r="J32" s="128">
        <f t="shared" si="2"/>
        <v>0</v>
      </c>
      <c r="K32" s="134">
        <f t="shared" si="3"/>
        <v>0</v>
      </c>
      <c r="L32" s="141"/>
      <c r="M32" s="100"/>
      <c r="N32" s="134">
        <f t="shared" si="4"/>
        <v>0</v>
      </c>
      <c r="O32" s="128">
        <f t="shared" si="5"/>
        <v>0</v>
      </c>
      <c r="P32" s="135"/>
    </row>
    <row r="33" spans="1:16" s="132" customFormat="1" ht="17.25" customHeight="1" x14ac:dyDescent="0.2">
      <c r="A33" s="123"/>
      <c r="B33" s="123"/>
      <c r="C33" s="122"/>
      <c r="D33" s="133"/>
      <c r="E33" s="97"/>
      <c r="F33" s="139"/>
      <c r="G33" s="134">
        <f t="shared" si="0"/>
        <v>0</v>
      </c>
      <c r="H33" s="140"/>
      <c r="I33" s="128">
        <f t="shared" si="1"/>
        <v>0</v>
      </c>
      <c r="J33" s="128">
        <f t="shared" si="2"/>
        <v>0</v>
      </c>
      <c r="K33" s="134">
        <f t="shared" si="3"/>
        <v>0</v>
      </c>
      <c r="L33" s="141"/>
      <c r="M33" s="100"/>
      <c r="N33" s="134">
        <f t="shared" si="4"/>
        <v>0</v>
      </c>
      <c r="O33" s="128">
        <f t="shared" si="5"/>
        <v>0</v>
      </c>
      <c r="P33" s="135"/>
    </row>
    <row r="34" spans="1:16" s="132" customFormat="1" ht="17.25" customHeight="1" x14ac:dyDescent="0.2">
      <c r="A34" s="123"/>
      <c r="B34" s="123"/>
      <c r="C34" s="122"/>
      <c r="D34" s="133"/>
      <c r="E34" s="97"/>
      <c r="F34" s="139"/>
      <c r="G34" s="134">
        <f t="shared" si="0"/>
        <v>0</v>
      </c>
      <c r="H34" s="140"/>
      <c r="I34" s="128">
        <f t="shared" si="1"/>
        <v>0</v>
      </c>
      <c r="J34" s="128">
        <f t="shared" si="2"/>
        <v>0</v>
      </c>
      <c r="K34" s="134">
        <f t="shared" si="3"/>
        <v>0</v>
      </c>
      <c r="L34" s="141"/>
      <c r="M34" s="100"/>
      <c r="N34" s="134">
        <f t="shared" si="4"/>
        <v>0</v>
      </c>
      <c r="O34" s="128">
        <f t="shared" si="5"/>
        <v>0</v>
      </c>
      <c r="P34" s="135"/>
    </row>
    <row r="35" spans="1:16" s="132" customFormat="1" ht="17.25" customHeight="1" x14ac:dyDescent="0.2">
      <c r="A35" s="123"/>
      <c r="B35" s="123"/>
      <c r="C35" s="122"/>
      <c r="D35" s="133"/>
      <c r="E35" s="97"/>
      <c r="F35" s="139"/>
      <c r="G35" s="134">
        <f t="shared" si="0"/>
        <v>0</v>
      </c>
      <c r="H35" s="140"/>
      <c r="I35" s="128">
        <f t="shared" si="1"/>
        <v>0</v>
      </c>
      <c r="J35" s="128">
        <f t="shared" si="2"/>
        <v>0</v>
      </c>
      <c r="K35" s="134">
        <f t="shared" si="3"/>
        <v>0</v>
      </c>
      <c r="L35" s="141"/>
      <c r="M35" s="100"/>
      <c r="N35" s="134">
        <f t="shared" si="4"/>
        <v>0</v>
      </c>
      <c r="O35" s="128">
        <f t="shared" si="5"/>
        <v>0</v>
      </c>
      <c r="P35" s="135"/>
    </row>
    <row r="36" spans="1:16" s="132" customFormat="1" ht="17.25" customHeight="1" x14ac:dyDescent="0.2">
      <c r="A36" s="137"/>
      <c r="B36" s="123"/>
      <c r="C36" s="122"/>
      <c r="D36" s="142"/>
      <c r="E36" s="107"/>
      <c r="F36" s="141"/>
      <c r="G36" s="134">
        <f t="shared" si="0"/>
        <v>0</v>
      </c>
      <c r="H36" s="140"/>
      <c r="I36" s="128">
        <f t="shared" si="1"/>
        <v>0</v>
      </c>
      <c r="J36" s="128">
        <f t="shared" si="2"/>
        <v>0</v>
      </c>
      <c r="K36" s="134">
        <f t="shared" si="3"/>
        <v>0</v>
      </c>
      <c r="L36" s="141"/>
      <c r="M36" s="100"/>
      <c r="N36" s="134">
        <f t="shared" si="4"/>
        <v>0</v>
      </c>
      <c r="O36" s="128">
        <f t="shared" si="5"/>
        <v>0</v>
      </c>
      <c r="P36" s="135"/>
    </row>
    <row r="37" spans="1:16" s="132" customFormat="1" ht="17.25" customHeight="1" x14ac:dyDescent="0.2">
      <c r="A37" s="123"/>
      <c r="B37" s="123"/>
      <c r="C37" s="122"/>
      <c r="D37" s="142"/>
      <c r="E37" s="107"/>
      <c r="F37" s="141"/>
      <c r="G37" s="134">
        <f t="shared" si="0"/>
        <v>0</v>
      </c>
      <c r="H37" s="140"/>
      <c r="I37" s="128">
        <f t="shared" si="1"/>
        <v>0</v>
      </c>
      <c r="J37" s="128">
        <f t="shared" si="2"/>
        <v>0</v>
      </c>
      <c r="K37" s="134">
        <f t="shared" si="3"/>
        <v>0</v>
      </c>
      <c r="L37" s="141"/>
      <c r="M37" s="100"/>
      <c r="N37" s="134">
        <f t="shared" si="4"/>
        <v>0</v>
      </c>
      <c r="O37" s="128">
        <f t="shared" si="5"/>
        <v>0</v>
      </c>
      <c r="P37" s="135"/>
    </row>
    <row r="38" spans="1:16" s="132" customFormat="1" ht="17.25" customHeight="1" x14ac:dyDescent="0.2">
      <c r="A38" s="123"/>
      <c r="B38" s="123"/>
      <c r="C38" s="122"/>
      <c r="D38" s="142"/>
      <c r="E38" s="107"/>
      <c r="F38" s="141"/>
      <c r="G38" s="134">
        <f t="shared" si="0"/>
        <v>0</v>
      </c>
      <c r="H38" s="140"/>
      <c r="I38" s="128">
        <f t="shared" si="1"/>
        <v>0</v>
      </c>
      <c r="J38" s="128">
        <f t="shared" si="2"/>
        <v>0</v>
      </c>
      <c r="K38" s="134">
        <f t="shared" si="3"/>
        <v>0</v>
      </c>
      <c r="L38" s="141"/>
      <c r="M38" s="100"/>
      <c r="N38" s="134">
        <f t="shared" si="4"/>
        <v>0</v>
      </c>
      <c r="O38" s="128">
        <f t="shared" si="5"/>
        <v>0</v>
      </c>
      <c r="P38" s="135"/>
    </row>
    <row r="39" spans="1:16" s="132" customFormat="1" ht="17.25" customHeight="1" x14ac:dyDescent="0.2">
      <c r="A39" s="123"/>
      <c r="B39" s="123"/>
      <c r="C39" s="122"/>
      <c r="D39" s="142"/>
      <c r="E39" s="107"/>
      <c r="F39" s="141"/>
      <c r="G39" s="134">
        <f t="shared" si="0"/>
        <v>0</v>
      </c>
      <c r="H39" s="140"/>
      <c r="I39" s="128">
        <f t="shared" si="1"/>
        <v>0</v>
      </c>
      <c r="J39" s="128">
        <f t="shared" si="2"/>
        <v>0</v>
      </c>
      <c r="K39" s="134">
        <f t="shared" si="3"/>
        <v>0</v>
      </c>
      <c r="L39" s="141"/>
      <c r="M39" s="100"/>
      <c r="N39" s="134">
        <f t="shared" si="4"/>
        <v>0</v>
      </c>
      <c r="O39" s="128">
        <f t="shared" si="5"/>
        <v>0</v>
      </c>
      <c r="P39" s="135"/>
    </row>
    <row r="40" spans="1:16" s="132" customFormat="1" ht="17.25" customHeight="1" x14ac:dyDescent="0.2">
      <c r="A40" s="123"/>
      <c r="B40" s="123"/>
      <c r="C40" s="122"/>
      <c r="D40" s="142"/>
      <c r="E40" s="107"/>
      <c r="F40" s="141"/>
      <c r="G40" s="134">
        <f t="shared" si="0"/>
        <v>0</v>
      </c>
      <c r="H40" s="140"/>
      <c r="I40" s="128">
        <f t="shared" si="1"/>
        <v>0</v>
      </c>
      <c r="J40" s="128">
        <f t="shared" si="2"/>
        <v>0</v>
      </c>
      <c r="K40" s="134">
        <f t="shared" si="3"/>
        <v>0</v>
      </c>
      <c r="L40" s="141"/>
      <c r="M40" s="100"/>
      <c r="N40" s="134">
        <f t="shared" si="4"/>
        <v>0</v>
      </c>
      <c r="O40" s="128">
        <f t="shared" si="5"/>
        <v>0</v>
      </c>
      <c r="P40" s="135"/>
    </row>
    <row r="41" spans="1:16" s="132" customFormat="1" ht="17.25" customHeight="1" x14ac:dyDescent="0.2">
      <c r="A41" s="123"/>
      <c r="B41" s="123"/>
      <c r="C41" s="122"/>
      <c r="D41" s="142"/>
      <c r="E41" s="107"/>
      <c r="F41" s="141"/>
      <c r="G41" s="134">
        <f t="shared" si="0"/>
        <v>0</v>
      </c>
      <c r="H41" s="140"/>
      <c r="I41" s="128">
        <f t="shared" si="1"/>
        <v>0</v>
      </c>
      <c r="J41" s="128">
        <f t="shared" si="2"/>
        <v>0</v>
      </c>
      <c r="K41" s="134">
        <f t="shared" si="3"/>
        <v>0</v>
      </c>
      <c r="L41" s="141"/>
      <c r="M41" s="100"/>
      <c r="N41" s="134">
        <f t="shared" si="4"/>
        <v>0</v>
      </c>
      <c r="O41" s="128">
        <f t="shared" si="5"/>
        <v>0</v>
      </c>
      <c r="P41" s="135"/>
    </row>
    <row r="42" spans="1:16" s="132" customFormat="1" ht="17.25" customHeight="1" x14ac:dyDescent="0.2">
      <c r="A42" s="123"/>
      <c r="B42" s="123"/>
      <c r="C42" s="122"/>
      <c r="D42" s="142"/>
      <c r="E42" s="107"/>
      <c r="F42" s="141"/>
      <c r="G42" s="134">
        <f t="shared" si="0"/>
        <v>0</v>
      </c>
      <c r="H42" s="140"/>
      <c r="I42" s="128">
        <f t="shared" si="1"/>
        <v>0</v>
      </c>
      <c r="J42" s="128">
        <f t="shared" si="2"/>
        <v>0</v>
      </c>
      <c r="K42" s="134">
        <f t="shared" si="3"/>
        <v>0</v>
      </c>
      <c r="L42" s="141"/>
      <c r="M42" s="100"/>
      <c r="N42" s="134">
        <f t="shared" si="4"/>
        <v>0</v>
      </c>
      <c r="O42" s="128">
        <f t="shared" si="5"/>
        <v>0</v>
      </c>
      <c r="P42" s="135"/>
    </row>
    <row r="43" spans="1:16" s="132" customFormat="1" ht="17.25" customHeight="1" x14ac:dyDescent="0.2">
      <c r="A43" s="123"/>
      <c r="B43" s="123"/>
      <c r="C43" s="122"/>
      <c r="D43" s="142"/>
      <c r="E43" s="107"/>
      <c r="F43" s="141"/>
      <c r="G43" s="134">
        <f t="shared" si="0"/>
        <v>0</v>
      </c>
      <c r="H43" s="140"/>
      <c r="I43" s="128">
        <f t="shared" si="1"/>
        <v>0</v>
      </c>
      <c r="J43" s="128">
        <f t="shared" si="2"/>
        <v>0</v>
      </c>
      <c r="K43" s="134">
        <f t="shared" si="3"/>
        <v>0</v>
      </c>
      <c r="L43" s="141"/>
      <c r="M43" s="100"/>
      <c r="N43" s="134">
        <f t="shared" si="4"/>
        <v>0</v>
      </c>
      <c r="O43" s="128">
        <f t="shared" si="5"/>
        <v>0</v>
      </c>
      <c r="P43" s="135"/>
    </row>
    <row r="44" spans="1:16" s="132" customFormat="1" ht="17.25" customHeight="1" x14ac:dyDescent="0.2">
      <c r="A44" s="123"/>
      <c r="B44" s="123"/>
      <c r="C44" s="122"/>
      <c r="D44" s="142"/>
      <c r="E44" s="107"/>
      <c r="F44" s="141"/>
      <c r="G44" s="134">
        <f t="shared" si="0"/>
        <v>0</v>
      </c>
      <c r="H44" s="140"/>
      <c r="I44" s="128">
        <f t="shared" si="1"/>
        <v>0</v>
      </c>
      <c r="J44" s="128">
        <f t="shared" si="2"/>
        <v>0</v>
      </c>
      <c r="K44" s="134">
        <f t="shared" si="3"/>
        <v>0</v>
      </c>
      <c r="L44" s="141"/>
      <c r="M44" s="100"/>
      <c r="N44" s="134">
        <f t="shared" si="4"/>
        <v>0</v>
      </c>
      <c r="O44" s="128">
        <f t="shared" si="5"/>
        <v>0</v>
      </c>
      <c r="P44" s="135"/>
    </row>
    <row r="45" spans="1:16" s="132" customFormat="1" ht="17.25" customHeight="1" x14ac:dyDescent="0.2">
      <c r="A45" s="123"/>
      <c r="B45" s="123"/>
      <c r="C45" s="122"/>
      <c r="D45" s="142"/>
      <c r="E45" s="107"/>
      <c r="F45" s="141"/>
      <c r="G45" s="134">
        <f t="shared" si="0"/>
        <v>0</v>
      </c>
      <c r="H45" s="140"/>
      <c r="I45" s="128">
        <f t="shared" si="1"/>
        <v>0</v>
      </c>
      <c r="J45" s="128">
        <f t="shared" si="2"/>
        <v>0</v>
      </c>
      <c r="K45" s="134">
        <f t="shared" si="3"/>
        <v>0</v>
      </c>
      <c r="L45" s="141"/>
      <c r="M45" s="100"/>
      <c r="N45" s="134">
        <f t="shared" si="4"/>
        <v>0</v>
      </c>
      <c r="O45" s="128">
        <f t="shared" si="5"/>
        <v>0</v>
      </c>
      <c r="P45" s="135"/>
    </row>
    <row r="46" spans="1:16" s="132" customFormat="1" ht="17.25" customHeight="1" x14ac:dyDescent="0.2">
      <c r="A46" s="123"/>
      <c r="B46" s="123"/>
      <c r="C46" s="122"/>
      <c r="D46" s="142"/>
      <c r="E46" s="107"/>
      <c r="F46" s="141"/>
      <c r="G46" s="134">
        <f t="shared" si="0"/>
        <v>0</v>
      </c>
      <c r="H46" s="140"/>
      <c r="I46" s="128">
        <f t="shared" si="1"/>
        <v>0</v>
      </c>
      <c r="J46" s="128">
        <f t="shared" si="2"/>
        <v>0</v>
      </c>
      <c r="K46" s="134">
        <f t="shared" si="3"/>
        <v>0</v>
      </c>
      <c r="L46" s="141"/>
      <c r="M46" s="100"/>
      <c r="N46" s="134">
        <f t="shared" si="4"/>
        <v>0</v>
      </c>
      <c r="O46" s="128">
        <f t="shared" si="5"/>
        <v>0</v>
      </c>
      <c r="P46" s="135"/>
    </row>
    <row r="47" spans="1:16" s="132" customFormat="1" ht="17.25" customHeight="1" x14ac:dyDescent="0.2">
      <c r="A47" s="123"/>
      <c r="B47" s="123"/>
      <c r="C47" s="122"/>
      <c r="D47" s="142"/>
      <c r="E47" s="107"/>
      <c r="F47" s="141"/>
      <c r="G47" s="134">
        <f t="shared" si="0"/>
        <v>0</v>
      </c>
      <c r="H47" s="140"/>
      <c r="I47" s="128">
        <f t="shared" si="1"/>
        <v>0</v>
      </c>
      <c r="J47" s="128">
        <f t="shared" si="2"/>
        <v>0</v>
      </c>
      <c r="K47" s="134">
        <f t="shared" si="3"/>
        <v>0</v>
      </c>
      <c r="L47" s="141"/>
      <c r="M47" s="100"/>
      <c r="N47" s="134">
        <f t="shared" si="4"/>
        <v>0</v>
      </c>
      <c r="O47" s="128">
        <f t="shared" si="5"/>
        <v>0</v>
      </c>
      <c r="P47" s="135"/>
    </row>
    <row r="48" spans="1:16" s="132" customFormat="1" ht="17.25" customHeight="1" x14ac:dyDescent="0.2">
      <c r="A48" s="123"/>
      <c r="B48" s="123"/>
      <c r="C48" s="122"/>
      <c r="D48" s="142"/>
      <c r="E48" s="107"/>
      <c r="F48" s="141"/>
      <c r="G48" s="134">
        <f t="shared" si="0"/>
        <v>0</v>
      </c>
      <c r="H48" s="140"/>
      <c r="I48" s="128">
        <f t="shared" si="1"/>
        <v>0</v>
      </c>
      <c r="J48" s="128">
        <f t="shared" si="2"/>
        <v>0</v>
      </c>
      <c r="K48" s="134">
        <f t="shared" si="3"/>
        <v>0</v>
      </c>
      <c r="L48" s="141"/>
      <c r="M48" s="100"/>
      <c r="N48" s="134">
        <f t="shared" si="4"/>
        <v>0</v>
      </c>
      <c r="O48" s="128">
        <f t="shared" si="5"/>
        <v>0</v>
      </c>
      <c r="P48" s="135"/>
    </row>
    <row r="49" spans="1:16" s="132" customFormat="1" ht="17.25" customHeight="1" x14ac:dyDescent="0.2">
      <c r="A49" s="143"/>
      <c r="B49" s="123"/>
      <c r="C49" s="122"/>
      <c r="D49" s="142"/>
      <c r="E49" s="107"/>
      <c r="F49" s="141"/>
      <c r="G49" s="134">
        <f t="shared" si="0"/>
        <v>0</v>
      </c>
      <c r="H49" s="140"/>
      <c r="I49" s="128">
        <f t="shared" si="1"/>
        <v>0</v>
      </c>
      <c r="J49" s="128">
        <f t="shared" si="2"/>
        <v>0</v>
      </c>
      <c r="K49" s="134">
        <f t="shared" si="3"/>
        <v>0</v>
      </c>
      <c r="L49" s="141"/>
      <c r="M49" s="100"/>
      <c r="N49" s="134">
        <f t="shared" si="4"/>
        <v>0</v>
      </c>
      <c r="O49" s="128">
        <f t="shared" si="5"/>
        <v>0</v>
      </c>
      <c r="P49" s="135"/>
    </row>
    <row r="50" spans="1:16" s="132" customFormat="1" ht="17.25" customHeight="1" x14ac:dyDescent="0.2">
      <c r="A50" s="143"/>
      <c r="B50" s="123"/>
      <c r="C50" s="122"/>
      <c r="D50" s="142"/>
      <c r="E50" s="107"/>
      <c r="F50" s="141"/>
      <c r="G50" s="134">
        <f t="shared" si="0"/>
        <v>0</v>
      </c>
      <c r="H50" s="140"/>
      <c r="I50" s="128">
        <f t="shared" si="1"/>
        <v>0</v>
      </c>
      <c r="J50" s="128">
        <f t="shared" si="2"/>
        <v>0</v>
      </c>
      <c r="K50" s="134">
        <f t="shared" si="3"/>
        <v>0</v>
      </c>
      <c r="L50" s="141"/>
      <c r="M50" s="100"/>
      <c r="N50" s="134">
        <f t="shared" si="4"/>
        <v>0</v>
      </c>
      <c r="O50" s="128">
        <f t="shared" si="5"/>
        <v>0</v>
      </c>
      <c r="P50" s="135"/>
    </row>
    <row r="51" spans="1:16" s="132" customFormat="1" ht="17.25" customHeight="1" x14ac:dyDescent="0.2">
      <c r="A51" s="143"/>
      <c r="B51" s="123"/>
      <c r="C51" s="122"/>
      <c r="D51" s="142"/>
      <c r="E51" s="107"/>
      <c r="F51" s="141"/>
      <c r="G51" s="134">
        <f t="shared" si="0"/>
        <v>0</v>
      </c>
      <c r="H51" s="140"/>
      <c r="I51" s="128">
        <f t="shared" si="1"/>
        <v>0</v>
      </c>
      <c r="J51" s="128">
        <f t="shared" si="2"/>
        <v>0</v>
      </c>
      <c r="K51" s="134">
        <f t="shared" si="3"/>
        <v>0</v>
      </c>
      <c r="L51" s="141"/>
      <c r="M51" s="100"/>
      <c r="N51" s="134">
        <f t="shared" si="4"/>
        <v>0</v>
      </c>
      <c r="O51" s="128">
        <f t="shared" si="5"/>
        <v>0</v>
      </c>
      <c r="P51" s="135"/>
    </row>
    <row r="52" spans="1:16" s="132" customFormat="1" ht="17.25" customHeight="1" x14ac:dyDescent="0.2">
      <c r="A52" s="143"/>
      <c r="B52" s="123"/>
      <c r="C52" s="122"/>
      <c r="D52" s="142"/>
      <c r="E52" s="107"/>
      <c r="F52" s="141"/>
      <c r="G52" s="134">
        <f t="shared" si="0"/>
        <v>0</v>
      </c>
      <c r="H52" s="140"/>
      <c r="I52" s="128">
        <f t="shared" si="1"/>
        <v>0</v>
      </c>
      <c r="J52" s="128">
        <f t="shared" si="2"/>
        <v>0</v>
      </c>
      <c r="K52" s="134">
        <f t="shared" si="3"/>
        <v>0</v>
      </c>
      <c r="L52" s="141"/>
      <c r="M52" s="100"/>
      <c r="N52" s="134">
        <f t="shared" si="4"/>
        <v>0</v>
      </c>
      <c r="O52" s="128">
        <f t="shared" si="5"/>
        <v>0</v>
      </c>
      <c r="P52" s="135"/>
    </row>
    <row r="53" spans="1:16" s="132" customFormat="1" ht="17.25" customHeight="1" x14ac:dyDescent="0.2">
      <c r="A53" s="143"/>
      <c r="B53" s="123"/>
      <c r="C53" s="122"/>
      <c r="D53" s="142"/>
      <c r="E53" s="107"/>
      <c r="F53" s="141"/>
      <c r="G53" s="134">
        <f t="shared" si="0"/>
        <v>0</v>
      </c>
      <c r="H53" s="140"/>
      <c r="I53" s="128">
        <f t="shared" si="1"/>
        <v>0</v>
      </c>
      <c r="J53" s="128">
        <f t="shared" si="2"/>
        <v>0</v>
      </c>
      <c r="K53" s="134">
        <f t="shared" si="3"/>
        <v>0</v>
      </c>
      <c r="L53" s="141"/>
      <c r="M53" s="100"/>
      <c r="N53" s="134">
        <f t="shared" si="4"/>
        <v>0</v>
      </c>
      <c r="O53" s="128">
        <f t="shared" si="5"/>
        <v>0</v>
      </c>
      <c r="P53" s="135"/>
    </row>
    <row r="54" spans="1:16" s="132" customFormat="1" ht="17.25" customHeight="1" x14ac:dyDescent="0.2">
      <c r="A54" s="143"/>
      <c r="B54" s="123"/>
      <c r="C54" s="122"/>
      <c r="D54" s="142"/>
      <c r="E54" s="107"/>
      <c r="F54" s="141"/>
      <c r="G54" s="134">
        <f t="shared" si="0"/>
        <v>0</v>
      </c>
      <c r="H54" s="140"/>
      <c r="I54" s="128">
        <f t="shared" si="1"/>
        <v>0</v>
      </c>
      <c r="J54" s="128">
        <f t="shared" si="2"/>
        <v>0</v>
      </c>
      <c r="K54" s="134">
        <f t="shared" si="3"/>
        <v>0</v>
      </c>
      <c r="L54" s="141"/>
      <c r="M54" s="100"/>
      <c r="N54" s="134">
        <f t="shared" si="4"/>
        <v>0</v>
      </c>
      <c r="O54" s="128">
        <f t="shared" si="5"/>
        <v>0</v>
      </c>
      <c r="P54" s="135"/>
    </row>
    <row r="55" spans="1:16" s="132" customFormat="1" ht="17.25" customHeight="1" x14ac:dyDescent="0.2">
      <c r="A55" s="144"/>
      <c r="B55" s="124"/>
      <c r="C55" s="125"/>
      <c r="D55" s="145"/>
      <c r="E55" s="113"/>
      <c r="F55" s="146"/>
      <c r="G55" s="147">
        <f t="shared" si="0"/>
        <v>0</v>
      </c>
      <c r="H55" s="148"/>
      <c r="I55" s="149">
        <f t="shared" si="1"/>
        <v>0</v>
      </c>
      <c r="J55" s="149">
        <f t="shared" si="2"/>
        <v>0</v>
      </c>
      <c r="K55" s="147">
        <f t="shared" si="3"/>
        <v>0</v>
      </c>
      <c r="L55" s="146"/>
      <c r="M55" s="118"/>
      <c r="N55" s="147">
        <f t="shared" si="4"/>
        <v>0</v>
      </c>
      <c r="O55" s="149">
        <f t="shared" si="5"/>
        <v>0</v>
      </c>
      <c r="P55" s="150"/>
    </row>
    <row r="56" spans="1:16" ht="24.75" customHeight="1" x14ac:dyDescent="0.2">
      <c r="A56" s="172" t="s">
        <v>0</v>
      </c>
      <c r="B56" s="173"/>
      <c r="C56" s="173"/>
      <c r="D56" s="173"/>
      <c r="E56" s="173"/>
      <c r="F56" s="173"/>
      <c r="G56" s="174">
        <f>SUM(G14:G55)</f>
        <v>0</v>
      </c>
      <c r="H56" s="174"/>
      <c r="I56" s="174">
        <f>SUM(I14:I55)</f>
        <v>0</v>
      </c>
      <c r="J56" s="174">
        <f>SUM(J14:J55)</f>
        <v>0</v>
      </c>
      <c r="K56" s="174">
        <f>SUM(K14:K55)</f>
        <v>0</v>
      </c>
      <c r="L56" s="174">
        <f>SUM(L14:L55)</f>
        <v>0</v>
      </c>
      <c r="M56" s="174"/>
      <c r="N56" s="174">
        <f>SUM(N14:N55)</f>
        <v>0</v>
      </c>
      <c r="O56" s="174">
        <f>SUM(O14:O55)</f>
        <v>0</v>
      </c>
      <c r="P56" s="175"/>
    </row>
    <row r="57" spans="1:16" x14ac:dyDescent="0.2">
      <c r="A57" s="156" t="s">
        <v>49</v>
      </c>
      <c r="B57" s="156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</row>
    <row r="58" spans="1:16" x14ac:dyDescent="0.2">
      <c r="A58" s="156" t="s">
        <v>6</v>
      </c>
      <c r="B58" s="156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</row>
    <row r="59" spans="1:16" x14ac:dyDescent="0.2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</row>
  </sheetData>
  <dataConsolidate/>
  <mergeCells count="5">
    <mergeCell ref="A58:P58"/>
    <mergeCell ref="A59:P59"/>
    <mergeCell ref="A12:P12"/>
    <mergeCell ref="A57:P57"/>
    <mergeCell ref="A11:P11"/>
  </mergeCells>
  <phoneticPr fontId="0" type="noConversion"/>
  <dataValidations count="4">
    <dataValidation type="list" allowBlank="1" showInputMessage="1" showErrorMessage="1" sqref="B14:B55" xr:uid="{00000000-0002-0000-0000-000000000000}">
      <formula1>"Nosilec operacije, Partner 1, Partner 2, Partner 3, Partner 4, Partner 5, Partner 6"</formula1>
    </dataValidation>
    <dataValidation type="list" allowBlank="1" showInputMessage="1" showErrorMessage="1" sqref="H14:H55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"0,00"," 9,50"," 22,00"," 5,00"</x12ac:list>
        </mc:Choice>
        <mc:Fallback>
          <formula1>"0,00, 9,50, 22,00, 5,00"</formula1>
        </mc:Fallback>
      </mc:AlternateContent>
    </dataValidation>
    <dataValidation type="list" allowBlank="1" showInputMessage="1" showErrorMessage="1" sqref="M14:M55" xr:uid="{00000000-0002-0000-0000-000002000000}">
      <formula1>"50, 85, 100"</formula1>
    </dataValidation>
    <dataValidation type="list" allowBlank="1" showInputMessage="1" showErrorMessage="1" sqref="C14:C55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Stroški dela, Stroški vodenja in koordinacije, Stroški promocije, Splošni stroški," Stroški materiala, storitev, naložbe", PVN-delo, Stroški nakupa zemljišča</x12ac:list>
        </mc:Choice>
        <mc:Fallback>
          <formula1>"Stroški dela, Stroški vodenja in koordinacije, Stroški promocije, Splošni stroški, Stroški materiala, storitev, naložbe, PVN-delo, Stroški nakupa zemljišča"</formula1>
        </mc:Fallback>
      </mc:AlternateContent>
    </dataValidation>
  </dataValidations>
  <pageMargins left="0.7" right="0.7" top="0.75" bottom="0.75" header="0.3" footer="0.3"/>
  <pageSetup paperSize="8" scale="62" fitToHeight="0" orientation="landscape" r:id="rId1"/>
  <headerFooter alignWithMargins="0">
    <oddHeader>&amp;L&amp;"Arial,Navadno"&amp;14Obrazec 1: I. FAZA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P59"/>
  <sheetViews>
    <sheetView topLeftCell="B1" zoomScale="96" zoomScaleNormal="96" zoomScaleSheetLayoutView="84" workbookViewId="0">
      <selection activeCell="G5" sqref="G5"/>
    </sheetView>
  </sheetViews>
  <sheetFormatPr defaultColWidth="9.140625" defaultRowHeight="12" x14ac:dyDescent="0.2"/>
  <cols>
    <col min="1" max="1" width="46.7109375" style="81" customWidth="1"/>
    <col min="2" max="2" width="22.42578125" style="81" customWidth="1"/>
    <col min="3" max="3" width="28" style="81" bestFit="1" customWidth="1"/>
    <col min="4" max="4" width="8.140625" style="81" customWidth="1"/>
    <col min="5" max="5" width="7.7109375" style="81" bestFit="1" customWidth="1"/>
    <col min="6" max="6" width="17.42578125" style="81" customWidth="1"/>
    <col min="7" max="7" width="22.85546875" style="81" customWidth="1"/>
    <col min="8" max="8" width="9.140625" style="81" customWidth="1"/>
    <col min="9" max="9" width="13.42578125" style="81" customWidth="1"/>
    <col min="10" max="10" width="24.140625" style="81" customWidth="1"/>
    <col min="11" max="11" width="19.42578125" style="81" bestFit="1" customWidth="1"/>
    <col min="12" max="12" width="19.42578125" style="81" customWidth="1"/>
    <col min="13" max="13" width="18.28515625" style="81" customWidth="1"/>
    <col min="14" max="14" width="19.7109375" style="81" customWidth="1"/>
    <col min="15" max="15" width="19.42578125" style="81" customWidth="1"/>
    <col min="16" max="16" width="23" style="81" customWidth="1"/>
    <col min="17" max="16384" width="9.140625" style="81"/>
  </cols>
  <sheetData>
    <row r="1" spans="1:16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6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6" x14ac:dyDescent="0.2">
      <c r="A9" s="82"/>
      <c r="B9" s="82"/>
      <c r="C9" s="82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</row>
    <row r="10" spans="1:16" x14ac:dyDescent="0.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</row>
    <row r="11" spans="1:16" ht="33.75" customHeight="1" x14ac:dyDescent="0.2">
      <c r="A11" s="167" t="s">
        <v>51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</row>
    <row r="12" spans="1:16" x14ac:dyDescent="0.2">
      <c r="A12" s="159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1"/>
    </row>
    <row r="13" spans="1:16" ht="61.5" customHeight="1" x14ac:dyDescent="0.2">
      <c r="A13" s="170" t="s">
        <v>45</v>
      </c>
      <c r="B13" s="170" t="s">
        <v>75</v>
      </c>
      <c r="C13" s="170" t="s">
        <v>76</v>
      </c>
      <c r="D13" s="170" t="s">
        <v>48</v>
      </c>
      <c r="E13" s="170" t="s">
        <v>46</v>
      </c>
      <c r="F13" s="170" t="s">
        <v>77</v>
      </c>
      <c r="G13" s="170" t="s">
        <v>78</v>
      </c>
      <c r="H13" s="170" t="s">
        <v>79</v>
      </c>
      <c r="I13" s="170" t="s">
        <v>67</v>
      </c>
      <c r="J13" s="170" t="s">
        <v>80</v>
      </c>
      <c r="K13" s="170" t="s">
        <v>81</v>
      </c>
      <c r="L13" s="170" t="s">
        <v>70</v>
      </c>
      <c r="M13" s="170" t="s">
        <v>82</v>
      </c>
      <c r="N13" s="170" t="s">
        <v>83</v>
      </c>
      <c r="O13" s="170" t="s">
        <v>84</v>
      </c>
      <c r="P13" s="170" t="s">
        <v>44</v>
      </c>
    </row>
    <row r="14" spans="1:16" ht="17.25" customHeight="1" x14ac:dyDescent="0.2">
      <c r="A14" s="83"/>
      <c r="B14" s="120"/>
      <c r="C14" s="121"/>
      <c r="D14" s="86"/>
      <c r="E14" s="87"/>
      <c r="F14" s="88"/>
      <c r="G14" s="89">
        <f>ROUND((E14*F14),2)</f>
        <v>0</v>
      </c>
      <c r="H14" s="90"/>
      <c r="I14" s="89">
        <f>ROUND(((E14*F14*H14)/100),2)</f>
        <v>0</v>
      </c>
      <c r="J14" s="89">
        <f>G14+I14</f>
        <v>0</v>
      </c>
      <c r="K14" s="89">
        <f>G14</f>
        <v>0</v>
      </c>
      <c r="L14" s="91"/>
      <c r="M14" s="92"/>
      <c r="N14" s="89">
        <f>ROUND((L14*M14)/100,2)</f>
        <v>0</v>
      </c>
      <c r="O14" s="89">
        <f>J14-N14</f>
        <v>0</v>
      </c>
      <c r="P14" s="93"/>
    </row>
    <row r="15" spans="1:16" ht="17.25" customHeight="1" x14ac:dyDescent="0.2">
      <c r="A15" s="108"/>
      <c r="B15" s="120"/>
      <c r="C15" s="122"/>
      <c r="D15" s="96"/>
      <c r="E15" s="97"/>
      <c r="F15" s="98"/>
      <c r="G15" s="99">
        <f t="shared" ref="G15:G55" si="0">ROUND((E15*F15),2)</f>
        <v>0</v>
      </c>
      <c r="H15" s="90"/>
      <c r="I15" s="89">
        <f t="shared" ref="I15:I55" si="1">ROUND(((E15*F15*H15)/100),2)</f>
        <v>0</v>
      </c>
      <c r="J15" s="99">
        <f t="shared" ref="J15:J55" si="2">G15+I15</f>
        <v>0</v>
      </c>
      <c r="K15" s="99">
        <f t="shared" ref="K15:K55" si="3">G15</f>
        <v>0</v>
      </c>
      <c r="L15" s="91"/>
      <c r="M15" s="100"/>
      <c r="N15" s="99">
        <f t="shared" ref="N15:N55" si="4">ROUND((L15*M15)/100,2)</f>
        <v>0</v>
      </c>
      <c r="O15" s="89">
        <f t="shared" ref="O15:O55" si="5">J15-N15</f>
        <v>0</v>
      </c>
      <c r="P15" s="101"/>
    </row>
    <row r="16" spans="1:16" ht="17.25" customHeight="1" x14ac:dyDescent="0.2">
      <c r="A16" s="94"/>
      <c r="B16" s="120"/>
      <c r="C16" s="122"/>
      <c r="D16" s="96"/>
      <c r="E16" s="87"/>
      <c r="F16" s="98"/>
      <c r="G16" s="99">
        <f t="shared" si="0"/>
        <v>0</v>
      </c>
      <c r="H16" s="90"/>
      <c r="I16" s="89">
        <f t="shared" si="1"/>
        <v>0</v>
      </c>
      <c r="J16" s="99">
        <f t="shared" si="2"/>
        <v>0</v>
      </c>
      <c r="K16" s="99">
        <f t="shared" si="3"/>
        <v>0</v>
      </c>
      <c r="L16" s="91"/>
      <c r="M16" s="92"/>
      <c r="N16" s="99">
        <f t="shared" si="4"/>
        <v>0</v>
      </c>
      <c r="O16" s="89">
        <f t="shared" si="5"/>
        <v>0</v>
      </c>
      <c r="P16" s="101"/>
    </row>
    <row r="17" spans="1:16" ht="17.25" customHeight="1" x14ac:dyDescent="0.2">
      <c r="A17" s="94"/>
      <c r="B17" s="120"/>
      <c r="C17" s="122"/>
      <c r="D17" s="96"/>
      <c r="E17" s="97"/>
      <c r="F17" s="98"/>
      <c r="G17" s="99">
        <f t="shared" si="0"/>
        <v>0</v>
      </c>
      <c r="H17" s="90"/>
      <c r="I17" s="89">
        <f t="shared" si="1"/>
        <v>0</v>
      </c>
      <c r="J17" s="99">
        <f t="shared" si="2"/>
        <v>0</v>
      </c>
      <c r="K17" s="99">
        <f t="shared" si="3"/>
        <v>0</v>
      </c>
      <c r="L17" s="91"/>
      <c r="M17" s="100"/>
      <c r="N17" s="99">
        <f t="shared" si="4"/>
        <v>0</v>
      </c>
      <c r="O17" s="89">
        <f t="shared" si="5"/>
        <v>0</v>
      </c>
      <c r="P17" s="101"/>
    </row>
    <row r="18" spans="1:16" ht="17.25" customHeight="1" x14ac:dyDescent="0.2">
      <c r="A18" s="102"/>
      <c r="B18" s="120"/>
      <c r="C18" s="122"/>
      <c r="D18" s="96"/>
      <c r="E18" s="87"/>
      <c r="F18" s="98"/>
      <c r="G18" s="99">
        <f t="shared" si="0"/>
        <v>0</v>
      </c>
      <c r="H18" s="90"/>
      <c r="I18" s="89">
        <f t="shared" si="1"/>
        <v>0</v>
      </c>
      <c r="J18" s="99">
        <f t="shared" si="2"/>
        <v>0</v>
      </c>
      <c r="K18" s="99">
        <f t="shared" si="3"/>
        <v>0</v>
      </c>
      <c r="L18" s="91"/>
      <c r="M18" s="92"/>
      <c r="N18" s="99">
        <f t="shared" si="4"/>
        <v>0</v>
      </c>
      <c r="O18" s="89">
        <f t="shared" si="5"/>
        <v>0</v>
      </c>
      <c r="P18" s="101"/>
    </row>
    <row r="19" spans="1:16" ht="17.25" customHeight="1" x14ac:dyDescent="0.2">
      <c r="A19" s="103"/>
      <c r="B19" s="120"/>
      <c r="C19" s="122"/>
      <c r="D19" s="96"/>
      <c r="E19" s="97"/>
      <c r="F19" s="98"/>
      <c r="G19" s="99">
        <f t="shared" si="0"/>
        <v>0</v>
      </c>
      <c r="H19" s="90"/>
      <c r="I19" s="89">
        <f t="shared" si="1"/>
        <v>0</v>
      </c>
      <c r="J19" s="99">
        <f t="shared" si="2"/>
        <v>0</v>
      </c>
      <c r="K19" s="99">
        <f t="shared" si="3"/>
        <v>0</v>
      </c>
      <c r="L19" s="91"/>
      <c r="M19" s="100"/>
      <c r="N19" s="99">
        <f t="shared" si="4"/>
        <v>0</v>
      </c>
      <c r="O19" s="89">
        <f t="shared" si="5"/>
        <v>0</v>
      </c>
      <c r="P19" s="101"/>
    </row>
    <row r="20" spans="1:16" ht="17.25" customHeight="1" x14ac:dyDescent="0.2">
      <c r="A20" s="94"/>
      <c r="B20" s="120"/>
      <c r="C20" s="122"/>
      <c r="D20" s="96"/>
      <c r="E20" s="87"/>
      <c r="F20" s="98"/>
      <c r="G20" s="99">
        <f t="shared" si="0"/>
        <v>0</v>
      </c>
      <c r="H20" s="90"/>
      <c r="I20" s="89">
        <f t="shared" si="1"/>
        <v>0</v>
      </c>
      <c r="J20" s="99">
        <f t="shared" si="2"/>
        <v>0</v>
      </c>
      <c r="K20" s="99">
        <f t="shared" si="3"/>
        <v>0</v>
      </c>
      <c r="L20" s="91"/>
      <c r="M20" s="92"/>
      <c r="N20" s="99">
        <f t="shared" si="4"/>
        <v>0</v>
      </c>
      <c r="O20" s="89">
        <f t="shared" si="5"/>
        <v>0</v>
      </c>
      <c r="P20" s="101"/>
    </row>
    <row r="21" spans="1:16" ht="17.25" customHeight="1" x14ac:dyDescent="0.2">
      <c r="A21" s="94"/>
      <c r="B21" s="120"/>
      <c r="C21" s="122"/>
      <c r="D21" s="96"/>
      <c r="E21" s="97"/>
      <c r="F21" s="98"/>
      <c r="G21" s="99">
        <f t="shared" si="0"/>
        <v>0</v>
      </c>
      <c r="H21" s="90"/>
      <c r="I21" s="89">
        <f t="shared" si="1"/>
        <v>0</v>
      </c>
      <c r="J21" s="99">
        <f t="shared" si="2"/>
        <v>0</v>
      </c>
      <c r="K21" s="99">
        <f t="shared" si="3"/>
        <v>0</v>
      </c>
      <c r="L21" s="91"/>
      <c r="M21" s="100"/>
      <c r="N21" s="99">
        <f t="shared" si="4"/>
        <v>0</v>
      </c>
      <c r="O21" s="89">
        <f t="shared" si="5"/>
        <v>0</v>
      </c>
      <c r="P21" s="101"/>
    </row>
    <row r="22" spans="1:16" ht="17.25" customHeight="1" x14ac:dyDescent="0.2">
      <c r="A22" s="94"/>
      <c r="B22" s="120"/>
      <c r="C22" s="122"/>
      <c r="D22" s="96"/>
      <c r="E22" s="87"/>
      <c r="F22" s="98"/>
      <c r="G22" s="99">
        <f t="shared" si="0"/>
        <v>0</v>
      </c>
      <c r="H22" s="90"/>
      <c r="I22" s="89">
        <f t="shared" si="1"/>
        <v>0</v>
      </c>
      <c r="J22" s="99">
        <f t="shared" si="2"/>
        <v>0</v>
      </c>
      <c r="K22" s="99">
        <f t="shared" si="3"/>
        <v>0</v>
      </c>
      <c r="L22" s="91"/>
      <c r="M22" s="92"/>
      <c r="N22" s="99">
        <f t="shared" si="4"/>
        <v>0</v>
      </c>
      <c r="O22" s="89">
        <f t="shared" si="5"/>
        <v>0</v>
      </c>
      <c r="P22" s="101"/>
    </row>
    <row r="23" spans="1:16" ht="17.25" customHeight="1" x14ac:dyDescent="0.2">
      <c r="A23" s="104"/>
      <c r="B23" s="123"/>
      <c r="C23" s="122"/>
      <c r="D23" s="95"/>
      <c r="E23" s="97"/>
      <c r="F23" s="98"/>
      <c r="G23" s="99">
        <f t="shared" si="0"/>
        <v>0</v>
      </c>
      <c r="H23" s="105"/>
      <c r="I23" s="89">
        <f t="shared" si="1"/>
        <v>0</v>
      </c>
      <c r="J23" s="99">
        <f t="shared" si="2"/>
        <v>0</v>
      </c>
      <c r="K23" s="99">
        <f t="shared" si="3"/>
        <v>0</v>
      </c>
      <c r="L23" s="106"/>
      <c r="M23" s="100"/>
      <c r="N23" s="99">
        <f t="shared" si="4"/>
        <v>0</v>
      </c>
      <c r="O23" s="89">
        <f t="shared" si="5"/>
        <v>0</v>
      </c>
      <c r="P23" s="101"/>
    </row>
    <row r="24" spans="1:16" ht="17.25" customHeight="1" x14ac:dyDescent="0.2">
      <c r="A24" s="94"/>
      <c r="B24" s="123"/>
      <c r="C24" s="122"/>
      <c r="D24" s="95"/>
      <c r="E24" s="97"/>
      <c r="F24" s="98"/>
      <c r="G24" s="99">
        <f t="shared" si="0"/>
        <v>0</v>
      </c>
      <c r="H24" s="105"/>
      <c r="I24" s="89">
        <f t="shared" si="1"/>
        <v>0</v>
      </c>
      <c r="J24" s="99">
        <f t="shared" si="2"/>
        <v>0</v>
      </c>
      <c r="K24" s="99">
        <f t="shared" si="3"/>
        <v>0</v>
      </c>
      <c r="L24" s="106"/>
      <c r="M24" s="100"/>
      <c r="N24" s="99">
        <f t="shared" si="4"/>
        <v>0</v>
      </c>
      <c r="O24" s="89">
        <f t="shared" si="5"/>
        <v>0</v>
      </c>
      <c r="P24" s="101"/>
    </row>
    <row r="25" spans="1:16" ht="17.25" customHeight="1" x14ac:dyDescent="0.2">
      <c r="A25" s="94"/>
      <c r="B25" s="123"/>
      <c r="C25" s="122"/>
      <c r="D25" s="95"/>
      <c r="E25" s="97"/>
      <c r="F25" s="98"/>
      <c r="G25" s="99">
        <f t="shared" si="0"/>
        <v>0</v>
      </c>
      <c r="H25" s="105"/>
      <c r="I25" s="89">
        <f t="shared" si="1"/>
        <v>0</v>
      </c>
      <c r="J25" s="99">
        <f t="shared" si="2"/>
        <v>0</v>
      </c>
      <c r="K25" s="99">
        <f t="shared" si="3"/>
        <v>0</v>
      </c>
      <c r="L25" s="106"/>
      <c r="M25" s="100"/>
      <c r="N25" s="99">
        <f t="shared" si="4"/>
        <v>0</v>
      </c>
      <c r="O25" s="89">
        <f t="shared" si="5"/>
        <v>0</v>
      </c>
      <c r="P25" s="101"/>
    </row>
    <row r="26" spans="1:16" ht="17.25" customHeight="1" x14ac:dyDescent="0.2">
      <c r="A26" s="94"/>
      <c r="B26" s="123"/>
      <c r="C26" s="122"/>
      <c r="D26" s="95"/>
      <c r="E26" s="97"/>
      <c r="F26" s="98"/>
      <c r="G26" s="99">
        <f t="shared" si="0"/>
        <v>0</v>
      </c>
      <c r="H26" s="105"/>
      <c r="I26" s="89">
        <f t="shared" si="1"/>
        <v>0</v>
      </c>
      <c r="J26" s="99">
        <f t="shared" si="2"/>
        <v>0</v>
      </c>
      <c r="K26" s="99">
        <f t="shared" si="3"/>
        <v>0</v>
      </c>
      <c r="L26" s="106"/>
      <c r="M26" s="100"/>
      <c r="N26" s="99">
        <f t="shared" si="4"/>
        <v>0</v>
      </c>
      <c r="O26" s="89">
        <f t="shared" si="5"/>
        <v>0</v>
      </c>
      <c r="P26" s="101"/>
    </row>
    <row r="27" spans="1:16" ht="17.25" customHeight="1" x14ac:dyDescent="0.2">
      <c r="A27" s="104"/>
      <c r="B27" s="123"/>
      <c r="C27" s="122"/>
      <c r="D27" s="95"/>
      <c r="E27" s="97"/>
      <c r="F27" s="98"/>
      <c r="G27" s="99">
        <f t="shared" si="0"/>
        <v>0</v>
      </c>
      <c r="H27" s="105"/>
      <c r="I27" s="89">
        <f t="shared" si="1"/>
        <v>0</v>
      </c>
      <c r="J27" s="99">
        <f t="shared" si="2"/>
        <v>0</v>
      </c>
      <c r="K27" s="99">
        <f t="shared" si="3"/>
        <v>0</v>
      </c>
      <c r="L27" s="106"/>
      <c r="M27" s="100"/>
      <c r="N27" s="99">
        <f t="shared" si="4"/>
        <v>0</v>
      </c>
      <c r="O27" s="89">
        <f t="shared" si="5"/>
        <v>0</v>
      </c>
      <c r="P27" s="101"/>
    </row>
    <row r="28" spans="1:16" ht="17.25" customHeight="1" x14ac:dyDescent="0.2">
      <c r="A28" s="94"/>
      <c r="B28" s="123"/>
      <c r="C28" s="122"/>
      <c r="D28" s="95"/>
      <c r="E28" s="97"/>
      <c r="F28" s="98"/>
      <c r="G28" s="99">
        <f t="shared" si="0"/>
        <v>0</v>
      </c>
      <c r="H28" s="105"/>
      <c r="I28" s="89">
        <f t="shared" si="1"/>
        <v>0</v>
      </c>
      <c r="J28" s="99">
        <f t="shared" si="2"/>
        <v>0</v>
      </c>
      <c r="K28" s="99">
        <f t="shared" si="3"/>
        <v>0</v>
      </c>
      <c r="L28" s="106"/>
      <c r="M28" s="100"/>
      <c r="N28" s="99">
        <f t="shared" si="4"/>
        <v>0</v>
      </c>
      <c r="O28" s="89">
        <f t="shared" si="5"/>
        <v>0</v>
      </c>
      <c r="P28" s="101"/>
    </row>
    <row r="29" spans="1:16" ht="17.25" customHeight="1" x14ac:dyDescent="0.2">
      <c r="A29" s="94"/>
      <c r="B29" s="123"/>
      <c r="C29" s="122"/>
      <c r="D29" s="95"/>
      <c r="E29" s="97"/>
      <c r="F29" s="98"/>
      <c r="G29" s="99">
        <f t="shared" si="0"/>
        <v>0</v>
      </c>
      <c r="H29" s="105"/>
      <c r="I29" s="89">
        <f t="shared" si="1"/>
        <v>0</v>
      </c>
      <c r="J29" s="99">
        <f t="shared" si="2"/>
        <v>0</v>
      </c>
      <c r="K29" s="99">
        <f t="shared" si="3"/>
        <v>0</v>
      </c>
      <c r="L29" s="106"/>
      <c r="M29" s="100"/>
      <c r="N29" s="99">
        <f t="shared" si="4"/>
        <v>0</v>
      </c>
      <c r="O29" s="89">
        <f t="shared" si="5"/>
        <v>0</v>
      </c>
      <c r="P29" s="101"/>
    </row>
    <row r="30" spans="1:16" ht="17.25" customHeight="1" x14ac:dyDescent="0.2">
      <c r="A30" s="94"/>
      <c r="B30" s="123"/>
      <c r="C30" s="122"/>
      <c r="D30" s="95"/>
      <c r="E30" s="97"/>
      <c r="F30" s="98"/>
      <c r="G30" s="99">
        <f t="shared" si="0"/>
        <v>0</v>
      </c>
      <c r="H30" s="105"/>
      <c r="I30" s="89">
        <f t="shared" si="1"/>
        <v>0</v>
      </c>
      <c r="J30" s="99">
        <f t="shared" si="2"/>
        <v>0</v>
      </c>
      <c r="K30" s="99">
        <f t="shared" si="3"/>
        <v>0</v>
      </c>
      <c r="L30" s="106"/>
      <c r="M30" s="100"/>
      <c r="N30" s="99">
        <f t="shared" si="4"/>
        <v>0</v>
      </c>
      <c r="O30" s="89">
        <f t="shared" si="5"/>
        <v>0</v>
      </c>
      <c r="P30" s="101"/>
    </row>
    <row r="31" spans="1:16" ht="17.25" customHeight="1" x14ac:dyDescent="0.2">
      <c r="A31" s="104"/>
      <c r="B31" s="123"/>
      <c r="C31" s="122"/>
      <c r="D31" s="95"/>
      <c r="E31" s="97"/>
      <c r="F31" s="98"/>
      <c r="G31" s="99">
        <f t="shared" si="0"/>
        <v>0</v>
      </c>
      <c r="H31" s="105"/>
      <c r="I31" s="89">
        <f t="shared" si="1"/>
        <v>0</v>
      </c>
      <c r="J31" s="99">
        <f t="shared" si="2"/>
        <v>0</v>
      </c>
      <c r="K31" s="99">
        <f t="shared" si="3"/>
        <v>0</v>
      </c>
      <c r="L31" s="106"/>
      <c r="M31" s="100"/>
      <c r="N31" s="99">
        <f t="shared" si="4"/>
        <v>0</v>
      </c>
      <c r="O31" s="89">
        <f t="shared" si="5"/>
        <v>0</v>
      </c>
      <c r="P31" s="101"/>
    </row>
    <row r="32" spans="1:16" ht="17.25" customHeight="1" x14ac:dyDescent="0.2">
      <c r="A32" s="94"/>
      <c r="B32" s="123"/>
      <c r="C32" s="122"/>
      <c r="D32" s="95"/>
      <c r="E32" s="97"/>
      <c r="F32" s="98"/>
      <c r="G32" s="99">
        <f t="shared" si="0"/>
        <v>0</v>
      </c>
      <c r="H32" s="105"/>
      <c r="I32" s="89">
        <f t="shared" si="1"/>
        <v>0</v>
      </c>
      <c r="J32" s="99">
        <f t="shared" si="2"/>
        <v>0</v>
      </c>
      <c r="K32" s="99">
        <f t="shared" si="3"/>
        <v>0</v>
      </c>
      <c r="L32" s="106"/>
      <c r="M32" s="100"/>
      <c r="N32" s="99">
        <f t="shared" si="4"/>
        <v>0</v>
      </c>
      <c r="O32" s="89">
        <f t="shared" si="5"/>
        <v>0</v>
      </c>
      <c r="P32" s="101"/>
    </row>
    <row r="33" spans="1:16" ht="17.25" customHeight="1" x14ac:dyDescent="0.2">
      <c r="A33" s="94"/>
      <c r="B33" s="123"/>
      <c r="C33" s="122"/>
      <c r="D33" s="95"/>
      <c r="E33" s="97"/>
      <c r="F33" s="98"/>
      <c r="G33" s="99">
        <f t="shared" si="0"/>
        <v>0</v>
      </c>
      <c r="H33" s="105"/>
      <c r="I33" s="89">
        <f t="shared" si="1"/>
        <v>0</v>
      </c>
      <c r="J33" s="99">
        <f t="shared" si="2"/>
        <v>0</v>
      </c>
      <c r="K33" s="99">
        <f t="shared" si="3"/>
        <v>0</v>
      </c>
      <c r="L33" s="106"/>
      <c r="M33" s="100"/>
      <c r="N33" s="99">
        <f t="shared" si="4"/>
        <v>0</v>
      </c>
      <c r="O33" s="89">
        <f t="shared" si="5"/>
        <v>0</v>
      </c>
      <c r="P33" s="101"/>
    </row>
    <row r="34" spans="1:16" ht="17.25" customHeight="1" x14ac:dyDescent="0.2">
      <c r="A34" s="94"/>
      <c r="B34" s="123"/>
      <c r="C34" s="122"/>
      <c r="D34" s="95"/>
      <c r="E34" s="97"/>
      <c r="F34" s="98"/>
      <c r="G34" s="99">
        <f t="shared" si="0"/>
        <v>0</v>
      </c>
      <c r="H34" s="105"/>
      <c r="I34" s="89">
        <f t="shared" si="1"/>
        <v>0</v>
      </c>
      <c r="J34" s="99">
        <f t="shared" si="2"/>
        <v>0</v>
      </c>
      <c r="K34" s="99">
        <f t="shared" si="3"/>
        <v>0</v>
      </c>
      <c r="L34" s="106"/>
      <c r="M34" s="100"/>
      <c r="N34" s="99">
        <f t="shared" si="4"/>
        <v>0</v>
      </c>
      <c r="O34" s="89">
        <f t="shared" si="5"/>
        <v>0</v>
      </c>
      <c r="P34" s="101"/>
    </row>
    <row r="35" spans="1:16" ht="17.25" customHeight="1" x14ac:dyDescent="0.2">
      <c r="A35" s="104"/>
      <c r="B35" s="123"/>
      <c r="C35" s="122"/>
      <c r="D35" s="95"/>
      <c r="E35" s="97"/>
      <c r="F35" s="98"/>
      <c r="G35" s="99">
        <f t="shared" si="0"/>
        <v>0</v>
      </c>
      <c r="H35" s="105"/>
      <c r="I35" s="89">
        <f t="shared" si="1"/>
        <v>0</v>
      </c>
      <c r="J35" s="99">
        <f t="shared" si="2"/>
        <v>0</v>
      </c>
      <c r="K35" s="99">
        <f t="shared" si="3"/>
        <v>0</v>
      </c>
      <c r="L35" s="106"/>
      <c r="M35" s="100"/>
      <c r="N35" s="99">
        <f t="shared" si="4"/>
        <v>0</v>
      </c>
      <c r="O35" s="89">
        <f t="shared" si="5"/>
        <v>0</v>
      </c>
      <c r="P35" s="101"/>
    </row>
    <row r="36" spans="1:16" ht="17.25" customHeight="1" x14ac:dyDescent="0.2">
      <c r="A36" s="103"/>
      <c r="B36" s="123"/>
      <c r="C36" s="122"/>
      <c r="D36" s="101"/>
      <c r="E36" s="107"/>
      <c r="F36" s="106"/>
      <c r="G36" s="99">
        <f t="shared" si="0"/>
        <v>0</v>
      </c>
      <c r="H36" s="105"/>
      <c r="I36" s="89">
        <f t="shared" si="1"/>
        <v>0</v>
      </c>
      <c r="J36" s="99">
        <f t="shared" si="2"/>
        <v>0</v>
      </c>
      <c r="K36" s="99">
        <f t="shared" si="3"/>
        <v>0</v>
      </c>
      <c r="L36" s="106"/>
      <c r="M36" s="100"/>
      <c r="N36" s="99">
        <f t="shared" si="4"/>
        <v>0</v>
      </c>
      <c r="O36" s="89">
        <f t="shared" si="5"/>
        <v>0</v>
      </c>
      <c r="P36" s="101"/>
    </row>
    <row r="37" spans="1:16" ht="17.25" customHeight="1" x14ac:dyDescent="0.2">
      <c r="A37" s="94"/>
      <c r="B37" s="123"/>
      <c r="C37" s="122"/>
      <c r="D37" s="101"/>
      <c r="E37" s="107"/>
      <c r="F37" s="106"/>
      <c r="G37" s="99">
        <f t="shared" si="0"/>
        <v>0</v>
      </c>
      <c r="H37" s="105"/>
      <c r="I37" s="89">
        <f t="shared" si="1"/>
        <v>0</v>
      </c>
      <c r="J37" s="99">
        <f t="shared" si="2"/>
        <v>0</v>
      </c>
      <c r="K37" s="99">
        <f t="shared" si="3"/>
        <v>0</v>
      </c>
      <c r="L37" s="106"/>
      <c r="M37" s="100"/>
      <c r="N37" s="99">
        <f t="shared" si="4"/>
        <v>0</v>
      </c>
      <c r="O37" s="89">
        <f t="shared" si="5"/>
        <v>0</v>
      </c>
      <c r="P37" s="101"/>
    </row>
    <row r="38" spans="1:16" ht="17.25" customHeight="1" x14ac:dyDescent="0.2">
      <c r="A38" s="104"/>
      <c r="B38" s="123"/>
      <c r="C38" s="122"/>
      <c r="D38" s="101"/>
      <c r="E38" s="107"/>
      <c r="F38" s="106"/>
      <c r="G38" s="99">
        <f t="shared" si="0"/>
        <v>0</v>
      </c>
      <c r="H38" s="105"/>
      <c r="I38" s="89">
        <f t="shared" si="1"/>
        <v>0</v>
      </c>
      <c r="J38" s="99">
        <f t="shared" si="2"/>
        <v>0</v>
      </c>
      <c r="K38" s="99">
        <f t="shared" si="3"/>
        <v>0</v>
      </c>
      <c r="L38" s="106"/>
      <c r="M38" s="100"/>
      <c r="N38" s="99">
        <f t="shared" si="4"/>
        <v>0</v>
      </c>
      <c r="O38" s="89">
        <f t="shared" si="5"/>
        <v>0</v>
      </c>
      <c r="P38" s="101"/>
    </row>
    <row r="39" spans="1:16" ht="17.25" customHeight="1" x14ac:dyDescent="0.2">
      <c r="A39" s="104"/>
      <c r="B39" s="123"/>
      <c r="C39" s="122"/>
      <c r="D39" s="101"/>
      <c r="E39" s="107"/>
      <c r="F39" s="106"/>
      <c r="G39" s="99">
        <f t="shared" si="0"/>
        <v>0</v>
      </c>
      <c r="H39" s="105"/>
      <c r="I39" s="89">
        <f t="shared" si="1"/>
        <v>0</v>
      </c>
      <c r="J39" s="99">
        <f t="shared" si="2"/>
        <v>0</v>
      </c>
      <c r="K39" s="99">
        <f t="shared" si="3"/>
        <v>0</v>
      </c>
      <c r="L39" s="106"/>
      <c r="M39" s="100"/>
      <c r="N39" s="99">
        <f t="shared" si="4"/>
        <v>0</v>
      </c>
      <c r="O39" s="89">
        <f t="shared" si="5"/>
        <v>0</v>
      </c>
      <c r="P39" s="101"/>
    </row>
    <row r="40" spans="1:16" ht="17.25" customHeight="1" x14ac:dyDescent="0.2">
      <c r="A40" s="104"/>
      <c r="B40" s="123"/>
      <c r="C40" s="122"/>
      <c r="D40" s="101"/>
      <c r="E40" s="107"/>
      <c r="F40" s="106"/>
      <c r="G40" s="99">
        <f t="shared" si="0"/>
        <v>0</v>
      </c>
      <c r="H40" s="105"/>
      <c r="I40" s="89">
        <f t="shared" si="1"/>
        <v>0</v>
      </c>
      <c r="J40" s="99">
        <f t="shared" si="2"/>
        <v>0</v>
      </c>
      <c r="K40" s="99">
        <f t="shared" si="3"/>
        <v>0</v>
      </c>
      <c r="L40" s="106"/>
      <c r="M40" s="100"/>
      <c r="N40" s="99">
        <f t="shared" si="4"/>
        <v>0</v>
      </c>
      <c r="O40" s="89">
        <f t="shared" si="5"/>
        <v>0</v>
      </c>
      <c r="P40" s="101"/>
    </row>
    <row r="41" spans="1:16" ht="17.25" customHeight="1" x14ac:dyDescent="0.2">
      <c r="A41" s="104"/>
      <c r="B41" s="123"/>
      <c r="C41" s="122"/>
      <c r="D41" s="101"/>
      <c r="E41" s="107"/>
      <c r="F41" s="106"/>
      <c r="G41" s="99">
        <f t="shared" si="0"/>
        <v>0</v>
      </c>
      <c r="H41" s="105"/>
      <c r="I41" s="89">
        <f t="shared" si="1"/>
        <v>0</v>
      </c>
      <c r="J41" s="99">
        <f t="shared" si="2"/>
        <v>0</v>
      </c>
      <c r="K41" s="99">
        <f t="shared" si="3"/>
        <v>0</v>
      </c>
      <c r="L41" s="106"/>
      <c r="M41" s="100"/>
      <c r="N41" s="99">
        <f t="shared" si="4"/>
        <v>0</v>
      </c>
      <c r="O41" s="89">
        <f t="shared" si="5"/>
        <v>0</v>
      </c>
      <c r="P41" s="101"/>
    </row>
    <row r="42" spans="1:16" ht="17.25" customHeight="1" x14ac:dyDescent="0.2">
      <c r="A42" s="94"/>
      <c r="B42" s="123"/>
      <c r="C42" s="122"/>
      <c r="D42" s="101"/>
      <c r="E42" s="107"/>
      <c r="F42" s="106"/>
      <c r="G42" s="99">
        <f t="shared" si="0"/>
        <v>0</v>
      </c>
      <c r="H42" s="105"/>
      <c r="I42" s="89">
        <f t="shared" si="1"/>
        <v>0</v>
      </c>
      <c r="J42" s="99">
        <f t="shared" si="2"/>
        <v>0</v>
      </c>
      <c r="K42" s="99">
        <f t="shared" si="3"/>
        <v>0</v>
      </c>
      <c r="L42" s="106"/>
      <c r="M42" s="100"/>
      <c r="N42" s="99">
        <f t="shared" si="4"/>
        <v>0</v>
      </c>
      <c r="O42" s="89">
        <f t="shared" si="5"/>
        <v>0</v>
      </c>
      <c r="P42" s="101"/>
    </row>
    <row r="43" spans="1:16" ht="17.25" customHeight="1" x14ac:dyDescent="0.2">
      <c r="A43" s="94"/>
      <c r="B43" s="123"/>
      <c r="C43" s="122"/>
      <c r="D43" s="101"/>
      <c r="E43" s="107"/>
      <c r="F43" s="106"/>
      <c r="G43" s="99">
        <f t="shared" si="0"/>
        <v>0</v>
      </c>
      <c r="H43" s="105"/>
      <c r="I43" s="89">
        <f t="shared" si="1"/>
        <v>0</v>
      </c>
      <c r="J43" s="99">
        <f t="shared" si="2"/>
        <v>0</v>
      </c>
      <c r="K43" s="99">
        <f t="shared" si="3"/>
        <v>0</v>
      </c>
      <c r="L43" s="106"/>
      <c r="M43" s="100"/>
      <c r="N43" s="99">
        <f t="shared" si="4"/>
        <v>0</v>
      </c>
      <c r="O43" s="89">
        <f t="shared" si="5"/>
        <v>0</v>
      </c>
      <c r="P43" s="101"/>
    </row>
    <row r="44" spans="1:16" ht="17.25" customHeight="1" x14ac:dyDescent="0.2">
      <c r="A44" s="94"/>
      <c r="B44" s="123"/>
      <c r="C44" s="122"/>
      <c r="D44" s="101"/>
      <c r="E44" s="107"/>
      <c r="F44" s="106"/>
      <c r="G44" s="99">
        <f t="shared" si="0"/>
        <v>0</v>
      </c>
      <c r="H44" s="105"/>
      <c r="I44" s="89">
        <f>ROUND(((E44*F44*H44)/100),2)</f>
        <v>0</v>
      </c>
      <c r="J44" s="99">
        <f t="shared" si="2"/>
        <v>0</v>
      </c>
      <c r="K44" s="99">
        <f t="shared" si="3"/>
        <v>0</v>
      </c>
      <c r="L44" s="106"/>
      <c r="M44" s="100"/>
      <c r="N44" s="99">
        <f t="shared" si="4"/>
        <v>0</v>
      </c>
      <c r="O44" s="89">
        <f t="shared" si="5"/>
        <v>0</v>
      </c>
      <c r="P44" s="101"/>
    </row>
    <row r="45" spans="1:16" ht="17.25" customHeight="1" x14ac:dyDescent="0.2">
      <c r="A45" s="94"/>
      <c r="B45" s="123"/>
      <c r="C45" s="122"/>
      <c r="D45" s="101"/>
      <c r="E45" s="107"/>
      <c r="F45" s="106"/>
      <c r="G45" s="99">
        <f t="shared" si="0"/>
        <v>0</v>
      </c>
      <c r="H45" s="105"/>
      <c r="I45" s="89">
        <f t="shared" si="1"/>
        <v>0</v>
      </c>
      <c r="J45" s="99">
        <f t="shared" si="2"/>
        <v>0</v>
      </c>
      <c r="K45" s="99">
        <f t="shared" si="3"/>
        <v>0</v>
      </c>
      <c r="L45" s="106"/>
      <c r="M45" s="100"/>
      <c r="N45" s="99">
        <f t="shared" si="4"/>
        <v>0</v>
      </c>
      <c r="O45" s="89">
        <f t="shared" si="5"/>
        <v>0</v>
      </c>
      <c r="P45" s="101"/>
    </row>
    <row r="46" spans="1:16" ht="17.25" customHeight="1" x14ac:dyDescent="0.2">
      <c r="A46" s="94"/>
      <c r="B46" s="123"/>
      <c r="C46" s="122"/>
      <c r="D46" s="101"/>
      <c r="E46" s="107"/>
      <c r="F46" s="106"/>
      <c r="G46" s="99">
        <f t="shared" si="0"/>
        <v>0</v>
      </c>
      <c r="H46" s="105"/>
      <c r="I46" s="89">
        <f t="shared" si="1"/>
        <v>0</v>
      </c>
      <c r="J46" s="99">
        <f t="shared" si="2"/>
        <v>0</v>
      </c>
      <c r="K46" s="99">
        <f t="shared" si="3"/>
        <v>0</v>
      </c>
      <c r="L46" s="106"/>
      <c r="M46" s="100"/>
      <c r="N46" s="99">
        <f t="shared" si="4"/>
        <v>0</v>
      </c>
      <c r="O46" s="89">
        <f t="shared" si="5"/>
        <v>0</v>
      </c>
      <c r="P46" s="101"/>
    </row>
    <row r="47" spans="1:16" ht="17.25" customHeight="1" x14ac:dyDescent="0.2">
      <c r="A47" s="94"/>
      <c r="B47" s="123"/>
      <c r="C47" s="122"/>
      <c r="D47" s="101"/>
      <c r="E47" s="107"/>
      <c r="F47" s="106"/>
      <c r="G47" s="99">
        <f t="shared" si="0"/>
        <v>0</v>
      </c>
      <c r="H47" s="105"/>
      <c r="I47" s="89">
        <f t="shared" si="1"/>
        <v>0</v>
      </c>
      <c r="J47" s="99">
        <f t="shared" si="2"/>
        <v>0</v>
      </c>
      <c r="K47" s="99">
        <f t="shared" si="3"/>
        <v>0</v>
      </c>
      <c r="L47" s="106"/>
      <c r="M47" s="100"/>
      <c r="N47" s="99">
        <f t="shared" si="4"/>
        <v>0</v>
      </c>
      <c r="O47" s="89">
        <f t="shared" si="5"/>
        <v>0</v>
      </c>
      <c r="P47" s="101"/>
    </row>
    <row r="48" spans="1:16" ht="17.25" customHeight="1" x14ac:dyDescent="0.2">
      <c r="A48" s="94"/>
      <c r="B48" s="123"/>
      <c r="C48" s="122"/>
      <c r="D48" s="101"/>
      <c r="E48" s="107"/>
      <c r="F48" s="106"/>
      <c r="G48" s="99">
        <f t="shared" si="0"/>
        <v>0</v>
      </c>
      <c r="H48" s="105"/>
      <c r="I48" s="89">
        <f t="shared" si="1"/>
        <v>0</v>
      </c>
      <c r="J48" s="99">
        <f t="shared" si="2"/>
        <v>0</v>
      </c>
      <c r="K48" s="99">
        <f t="shared" si="3"/>
        <v>0</v>
      </c>
      <c r="L48" s="106"/>
      <c r="M48" s="100"/>
      <c r="N48" s="99">
        <f t="shared" si="4"/>
        <v>0</v>
      </c>
      <c r="O48" s="89">
        <f t="shared" si="5"/>
        <v>0</v>
      </c>
      <c r="P48" s="101"/>
    </row>
    <row r="49" spans="1:16" ht="17.25" customHeight="1" x14ac:dyDescent="0.2">
      <c r="A49" s="94"/>
      <c r="B49" s="123"/>
      <c r="C49" s="122"/>
      <c r="D49" s="101"/>
      <c r="E49" s="107"/>
      <c r="F49" s="106"/>
      <c r="G49" s="99">
        <f t="shared" si="0"/>
        <v>0</v>
      </c>
      <c r="H49" s="105"/>
      <c r="I49" s="89">
        <f t="shared" si="1"/>
        <v>0</v>
      </c>
      <c r="J49" s="99">
        <f t="shared" si="2"/>
        <v>0</v>
      </c>
      <c r="K49" s="99">
        <f t="shared" si="3"/>
        <v>0</v>
      </c>
      <c r="L49" s="106"/>
      <c r="M49" s="100"/>
      <c r="N49" s="99">
        <f t="shared" si="4"/>
        <v>0</v>
      </c>
      <c r="O49" s="89">
        <f t="shared" si="5"/>
        <v>0</v>
      </c>
      <c r="P49" s="101"/>
    </row>
    <row r="50" spans="1:16" ht="17.25" customHeight="1" x14ac:dyDescent="0.2">
      <c r="A50" s="94"/>
      <c r="B50" s="123"/>
      <c r="C50" s="122"/>
      <c r="D50" s="101"/>
      <c r="E50" s="107"/>
      <c r="F50" s="106"/>
      <c r="G50" s="99">
        <f t="shared" si="0"/>
        <v>0</v>
      </c>
      <c r="H50" s="105"/>
      <c r="I50" s="89">
        <f t="shared" si="1"/>
        <v>0</v>
      </c>
      <c r="J50" s="99">
        <f t="shared" si="2"/>
        <v>0</v>
      </c>
      <c r="K50" s="99">
        <f t="shared" si="3"/>
        <v>0</v>
      </c>
      <c r="L50" s="106"/>
      <c r="M50" s="100"/>
      <c r="N50" s="99">
        <f t="shared" si="4"/>
        <v>0</v>
      </c>
      <c r="O50" s="89">
        <f t="shared" si="5"/>
        <v>0</v>
      </c>
      <c r="P50" s="101"/>
    </row>
    <row r="51" spans="1:16" ht="17.25" customHeight="1" x14ac:dyDescent="0.2">
      <c r="A51" s="108"/>
      <c r="B51" s="123"/>
      <c r="C51" s="122"/>
      <c r="D51" s="101"/>
      <c r="E51" s="107"/>
      <c r="F51" s="106"/>
      <c r="G51" s="99">
        <f t="shared" si="0"/>
        <v>0</v>
      </c>
      <c r="H51" s="105"/>
      <c r="I51" s="89">
        <f t="shared" si="1"/>
        <v>0</v>
      </c>
      <c r="J51" s="99">
        <f t="shared" si="2"/>
        <v>0</v>
      </c>
      <c r="K51" s="99">
        <f t="shared" si="3"/>
        <v>0</v>
      </c>
      <c r="L51" s="106"/>
      <c r="M51" s="100"/>
      <c r="N51" s="99">
        <f t="shared" si="4"/>
        <v>0</v>
      </c>
      <c r="O51" s="89">
        <f t="shared" si="5"/>
        <v>0</v>
      </c>
      <c r="P51" s="101"/>
    </row>
    <row r="52" spans="1:16" ht="17.25" customHeight="1" x14ac:dyDescent="0.2">
      <c r="A52" s="108"/>
      <c r="B52" s="123"/>
      <c r="C52" s="122"/>
      <c r="D52" s="101"/>
      <c r="E52" s="107"/>
      <c r="F52" s="106"/>
      <c r="G52" s="99">
        <f t="shared" si="0"/>
        <v>0</v>
      </c>
      <c r="H52" s="105"/>
      <c r="I52" s="89">
        <f t="shared" si="1"/>
        <v>0</v>
      </c>
      <c r="J52" s="99">
        <f t="shared" si="2"/>
        <v>0</v>
      </c>
      <c r="K52" s="99">
        <f t="shared" si="3"/>
        <v>0</v>
      </c>
      <c r="L52" s="106"/>
      <c r="M52" s="100"/>
      <c r="N52" s="99">
        <f t="shared" si="4"/>
        <v>0</v>
      </c>
      <c r="O52" s="89">
        <f t="shared" si="5"/>
        <v>0</v>
      </c>
      <c r="P52" s="101"/>
    </row>
    <row r="53" spans="1:16" ht="17.25" customHeight="1" x14ac:dyDescent="0.2">
      <c r="A53" s="108"/>
      <c r="B53" s="123"/>
      <c r="C53" s="122"/>
      <c r="D53" s="101"/>
      <c r="E53" s="107"/>
      <c r="F53" s="106"/>
      <c r="G53" s="99">
        <f t="shared" si="0"/>
        <v>0</v>
      </c>
      <c r="H53" s="105"/>
      <c r="I53" s="89">
        <f t="shared" si="1"/>
        <v>0</v>
      </c>
      <c r="J53" s="99">
        <f t="shared" si="2"/>
        <v>0</v>
      </c>
      <c r="K53" s="99">
        <f t="shared" si="3"/>
        <v>0</v>
      </c>
      <c r="L53" s="106"/>
      <c r="M53" s="100"/>
      <c r="N53" s="99">
        <f t="shared" si="4"/>
        <v>0</v>
      </c>
      <c r="O53" s="89">
        <f t="shared" si="5"/>
        <v>0</v>
      </c>
      <c r="P53" s="101"/>
    </row>
    <row r="54" spans="1:16" ht="17.25" customHeight="1" x14ac:dyDescent="0.2">
      <c r="A54" s="108"/>
      <c r="B54" s="123"/>
      <c r="C54" s="122"/>
      <c r="D54" s="101"/>
      <c r="E54" s="107"/>
      <c r="F54" s="106"/>
      <c r="G54" s="99">
        <f t="shared" si="0"/>
        <v>0</v>
      </c>
      <c r="H54" s="105"/>
      <c r="I54" s="89">
        <f t="shared" si="1"/>
        <v>0</v>
      </c>
      <c r="J54" s="99">
        <f t="shared" si="2"/>
        <v>0</v>
      </c>
      <c r="K54" s="99">
        <f t="shared" si="3"/>
        <v>0</v>
      </c>
      <c r="L54" s="106"/>
      <c r="M54" s="100"/>
      <c r="N54" s="99">
        <f t="shared" si="4"/>
        <v>0</v>
      </c>
      <c r="O54" s="89">
        <f t="shared" si="5"/>
        <v>0</v>
      </c>
      <c r="P54" s="101"/>
    </row>
    <row r="55" spans="1:16" ht="17.25" customHeight="1" x14ac:dyDescent="0.2">
      <c r="A55" s="109"/>
      <c r="B55" s="124"/>
      <c r="C55" s="125"/>
      <c r="D55" s="112"/>
      <c r="E55" s="113"/>
      <c r="F55" s="114"/>
      <c r="G55" s="115">
        <f t="shared" si="0"/>
        <v>0</v>
      </c>
      <c r="H55" s="116"/>
      <c r="I55" s="117">
        <f t="shared" si="1"/>
        <v>0</v>
      </c>
      <c r="J55" s="115">
        <f t="shared" si="2"/>
        <v>0</v>
      </c>
      <c r="K55" s="115">
        <f t="shared" si="3"/>
        <v>0</v>
      </c>
      <c r="L55" s="114"/>
      <c r="M55" s="118"/>
      <c r="N55" s="115">
        <f t="shared" si="4"/>
        <v>0</v>
      </c>
      <c r="O55" s="117">
        <f t="shared" si="5"/>
        <v>0</v>
      </c>
      <c r="P55" s="112"/>
    </row>
    <row r="56" spans="1:16" ht="24.75" customHeight="1" x14ac:dyDescent="0.2">
      <c r="A56" s="172" t="s">
        <v>0</v>
      </c>
      <c r="B56" s="173"/>
      <c r="C56" s="173"/>
      <c r="D56" s="173"/>
      <c r="E56" s="173"/>
      <c r="F56" s="173"/>
      <c r="G56" s="174">
        <f>SUM(G14:G55)</f>
        <v>0</v>
      </c>
      <c r="H56" s="174"/>
      <c r="I56" s="174">
        <f>SUM(I14:I55)</f>
        <v>0</v>
      </c>
      <c r="J56" s="174">
        <f>SUM(J14:J55)</f>
        <v>0</v>
      </c>
      <c r="K56" s="174">
        <f>SUM(K14:K55)</f>
        <v>0</v>
      </c>
      <c r="L56" s="174">
        <f>SUM(L14:L55)</f>
        <v>0</v>
      </c>
      <c r="M56" s="174"/>
      <c r="N56" s="174">
        <f>SUM(N14:N55)</f>
        <v>0</v>
      </c>
      <c r="O56" s="174">
        <f>SUM(O14:O55)</f>
        <v>0</v>
      </c>
      <c r="P56" s="176"/>
    </row>
    <row r="57" spans="1:16" x14ac:dyDescent="0.2">
      <c r="A57" s="156" t="s">
        <v>49</v>
      </c>
      <c r="B57" s="156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</row>
    <row r="58" spans="1:16" x14ac:dyDescent="0.2">
      <c r="A58" s="156" t="s">
        <v>6</v>
      </c>
      <c r="B58" s="156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</row>
    <row r="59" spans="1:16" x14ac:dyDescent="0.2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</row>
  </sheetData>
  <mergeCells count="5">
    <mergeCell ref="A11:P11"/>
    <mergeCell ref="A12:P12"/>
    <mergeCell ref="A57:P57"/>
    <mergeCell ref="A58:P58"/>
    <mergeCell ref="A59:P59"/>
  </mergeCells>
  <dataValidations count="4">
    <dataValidation type="list" allowBlank="1" showInputMessage="1" showErrorMessage="1" sqref="H14:H55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"0,00"," 9,50"," 22,00"," 5,00"</x12ac:list>
        </mc:Choice>
        <mc:Fallback>
          <formula1>"0,00, 9,50, 22,00, 5,00"</formula1>
        </mc:Fallback>
      </mc:AlternateContent>
    </dataValidation>
    <dataValidation type="list" allowBlank="1" showInputMessage="1" showErrorMessage="1" sqref="M14:M55" xr:uid="{00000000-0002-0000-0100-000001000000}">
      <formula1>"50, 85, 100"</formula1>
    </dataValidation>
    <dataValidation type="list" allowBlank="1" showInputMessage="1" showErrorMessage="1" sqref="C14:C55" xr:uid="{00000000-0002-0000-0100-000002000000}">
      <mc:AlternateContent xmlns:x12ac="http://schemas.microsoft.com/office/spreadsheetml/2011/1/ac" xmlns:mc="http://schemas.openxmlformats.org/markup-compatibility/2006">
        <mc:Choice Requires="x12ac">
          <x12ac:list>Stroški dela, Stroški vodenja in koordinacije, Stroški promocije, Splošni stroški," Stroški materiala, storitev, naložbe", PVN-delo, Stroški nakupa zemljišča</x12ac:list>
        </mc:Choice>
        <mc:Fallback>
          <formula1>"Stroški dela, Stroški vodenja in koordinacije, Stroški promocije, Splošni stroški, Stroški materiala, storitev, naložbe, PVN-delo, Stroški nakupa zemljišča"</formula1>
        </mc:Fallback>
      </mc:AlternateContent>
    </dataValidation>
    <dataValidation type="list" allowBlank="1" showInputMessage="1" showErrorMessage="1" sqref="B14:B55" xr:uid="{00000000-0002-0000-0100-000003000000}">
      <formula1>"Nosilec operacije, Partner 1, Partner 2, Partner 3, Partner 4, Partner 5, Partner 6"</formula1>
    </dataValidation>
  </dataValidations>
  <pageMargins left="0.7" right="0.7" top="0.75" bottom="0.75" header="0.3" footer="0.3"/>
  <pageSetup paperSize="8" scale="61" orientation="landscape" verticalDpi="0" r:id="rId1"/>
  <headerFooter>
    <oddHeader>&amp;L&amp;"Arial,Navadno"&amp;14Obracec 1: II. FAZA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Q59"/>
  <sheetViews>
    <sheetView topLeftCell="C5" zoomScaleNormal="100" zoomScalePageLayoutView="87" workbookViewId="0">
      <selection activeCell="A11" sqref="A11:P11"/>
    </sheetView>
  </sheetViews>
  <sheetFormatPr defaultColWidth="9.140625" defaultRowHeight="12" x14ac:dyDescent="0.2"/>
  <cols>
    <col min="1" max="1" width="58.42578125" style="81" customWidth="1"/>
    <col min="2" max="2" width="22.42578125" style="81" customWidth="1"/>
    <col min="3" max="3" width="28" style="81" customWidth="1"/>
    <col min="4" max="4" width="8.7109375" style="81" customWidth="1"/>
    <col min="5" max="5" width="7.7109375" style="81" bestFit="1" customWidth="1"/>
    <col min="6" max="6" width="17.42578125" style="81" customWidth="1"/>
    <col min="7" max="7" width="22.85546875" style="81" customWidth="1"/>
    <col min="8" max="8" width="11.140625" style="81" bestFit="1" customWidth="1"/>
    <col min="9" max="9" width="13.42578125" style="81" customWidth="1"/>
    <col min="10" max="10" width="24.140625" style="81" customWidth="1"/>
    <col min="11" max="11" width="20.42578125" style="81" customWidth="1"/>
    <col min="12" max="12" width="19.42578125" style="81" customWidth="1"/>
    <col min="13" max="13" width="18.28515625" style="81" customWidth="1"/>
    <col min="14" max="14" width="19.7109375" style="81" customWidth="1"/>
    <col min="15" max="15" width="19.42578125" style="81" customWidth="1"/>
    <col min="16" max="16" width="23" style="81" customWidth="1"/>
    <col min="17" max="16384" width="9.140625" style="81"/>
  </cols>
  <sheetData>
    <row r="1" spans="1:16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6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6" x14ac:dyDescent="0.2">
      <c r="A9" s="82"/>
      <c r="B9" s="82"/>
      <c r="C9" s="82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</row>
    <row r="10" spans="1:16" x14ac:dyDescent="0.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</row>
    <row r="11" spans="1:16" ht="26.25" customHeight="1" x14ac:dyDescent="0.2">
      <c r="A11" s="167" t="s">
        <v>50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</row>
    <row r="12" spans="1:16" x14ac:dyDescent="0.2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4"/>
    </row>
    <row r="13" spans="1:16" ht="60" customHeight="1" x14ac:dyDescent="0.2">
      <c r="A13" s="170" t="s">
        <v>45</v>
      </c>
      <c r="B13" s="170" t="s">
        <v>75</v>
      </c>
      <c r="C13" s="170" t="s">
        <v>76</v>
      </c>
      <c r="D13" s="170" t="s">
        <v>48</v>
      </c>
      <c r="E13" s="170" t="s">
        <v>46</v>
      </c>
      <c r="F13" s="170" t="s">
        <v>77</v>
      </c>
      <c r="G13" s="170" t="s">
        <v>78</v>
      </c>
      <c r="H13" s="170" t="s">
        <v>85</v>
      </c>
      <c r="I13" s="170" t="s">
        <v>67</v>
      </c>
      <c r="J13" s="170" t="s">
        <v>80</v>
      </c>
      <c r="K13" s="170" t="s">
        <v>81</v>
      </c>
      <c r="L13" s="170" t="s">
        <v>70</v>
      </c>
      <c r="M13" s="170" t="s">
        <v>82</v>
      </c>
      <c r="N13" s="170" t="s">
        <v>86</v>
      </c>
      <c r="O13" s="170" t="s">
        <v>84</v>
      </c>
      <c r="P13" s="170" t="s">
        <v>44</v>
      </c>
    </row>
    <row r="14" spans="1:16" ht="17.25" customHeight="1" x14ac:dyDescent="0.2">
      <c r="A14" s="83"/>
      <c r="B14" s="84"/>
      <c r="C14" s="85"/>
      <c r="D14" s="86"/>
      <c r="E14" s="87"/>
      <c r="F14" s="88"/>
      <c r="G14" s="89">
        <f>ROUND((E14*F14),2)</f>
        <v>0</v>
      </c>
      <c r="H14" s="90"/>
      <c r="I14" s="89">
        <f>ROUND(((E14*F14*H14)/100),2)</f>
        <v>0</v>
      </c>
      <c r="J14" s="89">
        <f>G14+I14</f>
        <v>0</v>
      </c>
      <c r="K14" s="89">
        <f>G14</f>
        <v>0</v>
      </c>
      <c r="L14" s="91"/>
      <c r="M14" s="92"/>
      <c r="N14" s="89">
        <f>ROUND((L14*M14)/100,2)</f>
        <v>0</v>
      </c>
      <c r="O14" s="89">
        <f>J14-N14</f>
        <v>0</v>
      </c>
      <c r="P14" s="93"/>
    </row>
    <row r="15" spans="1:16" ht="17.25" customHeight="1" x14ac:dyDescent="0.2">
      <c r="A15" s="94"/>
      <c r="B15" s="94"/>
      <c r="C15" s="95"/>
      <c r="D15" s="96"/>
      <c r="E15" s="97"/>
      <c r="F15" s="98"/>
      <c r="G15" s="99">
        <f t="shared" ref="G15:G55" si="0">ROUND((E15*F15),2)</f>
        <v>0</v>
      </c>
      <c r="H15" s="90"/>
      <c r="I15" s="89">
        <f t="shared" ref="I15:I55" si="1">ROUND(((E15*F15*H15)/100),2)</f>
        <v>0</v>
      </c>
      <c r="J15" s="99">
        <f t="shared" ref="J15:J55" si="2">G15+I15</f>
        <v>0</v>
      </c>
      <c r="K15" s="99">
        <f t="shared" ref="K15:K55" si="3">G15</f>
        <v>0</v>
      </c>
      <c r="L15" s="91"/>
      <c r="M15" s="100"/>
      <c r="N15" s="99">
        <f t="shared" ref="N15:N55" si="4">ROUND((L15*M15)/100,2)</f>
        <v>0</v>
      </c>
      <c r="O15" s="89">
        <f t="shared" ref="O15:O55" si="5">J15-N15</f>
        <v>0</v>
      </c>
      <c r="P15" s="101"/>
    </row>
    <row r="16" spans="1:16" ht="17.25" customHeight="1" x14ac:dyDescent="0.2">
      <c r="A16" s="94"/>
      <c r="B16" s="84"/>
      <c r="C16" s="95"/>
      <c r="D16" s="96"/>
      <c r="E16" s="97"/>
      <c r="F16" s="98"/>
      <c r="G16" s="99">
        <f t="shared" si="0"/>
        <v>0</v>
      </c>
      <c r="H16" s="90"/>
      <c r="I16" s="89">
        <f t="shared" si="1"/>
        <v>0</v>
      </c>
      <c r="J16" s="99">
        <f t="shared" si="2"/>
        <v>0</v>
      </c>
      <c r="K16" s="99">
        <f t="shared" si="3"/>
        <v>0</v>
      </c>
      <c r="L16" s="91"/>
      <c r="M16" s="92"/>
      <c r="N16" s="99">
        <f t="shared" si="4"/>
        <v>0</v>
      </c>
      <c r="O16" s="89">
        <f t="shared" si="5"/>
        <v>0</v>
      </c>
      <c r="P16" s="101"/>
    </row>
    <row r="17" spans="1:16" ht="17.25" customHeight="1" x14ac:dyDescent="0.2">
      <c r="A17" s="94"/>
      <c r="B17" s="94"/>
      <c r="C17" s="95"/>
      <c r="D17" s="96"/>
      <c r="E17" s="97"/>
      <c r="F17" s="98"/>
      <c r="G17" s="99">
        <f t="shared" si="0"/>
        <v>0</v>
      </c>
      <c r="H17" s="90"/>
      <c r="I17" s="89">
        <f t="shared" si="1"/>
        <v>0</v>
      </c>
      <c r="J17" s="99">
        <f t="shared" si="2"/>
        <v>0</v>
      </c>
      <c r="K17" s="99">
        <f t="shared" si="3"/>
        <v>0</v>
      </c>
      <c r="L17" s="91"/>
      <c r="M17" s="100"/>
      <c r="N17" s="99">
        <f t="shared" si="4"/>
        <v>0</v>
      </c>
      <c r="O17" s="89">
        <f t="shared" si="5"/>
        <v>0</v>
      </c>
      <c r="P17" s="101"/>
    </row>
    <row r="18" spans="1:16" ht="17.25" customHeight="1" x14ac:dyDescent="0.2">
      <c r="A18" s="102"/>
      <c r="B18" s="84"/>
      <c r="C18" s="95"/>
      <c r="D18" s="96"/>
      <c r="E18" s="97"/>
      <c r="F18" s="98"/>
      <c r="G18" s="99">
        <f t="shared" si="0"/>
        <v>0</v>
      </c>
      <c r="H18" s="90"/>
      <c r="I18" s="89">
        <f t="shared" si="1"/>
        <v>0</v>
      </c>
      <c r="J18" s="99">
        <f t="shared" si="2"/>
        <v>0</v>
      </c>
      <c r="K18" s="99">
        <f t="shared" si="3"/>
        <v>0</v>
      </c>
      <c r="L18" s="91"/>
      <c r="M18" s="92"/>
      <c r="N18" s="99">
        <f t="shared" si="4"/>
        <v>0</v>
      </c>
      <c r="O18" s="89">
        <f t="shared" si="5"/>
        <v>0</v>
      </c>
      <c r="P18" s="101"/>
    </row>
    <row r="19" spans="1:16" ht="17.25" customHeight="1" x14ac:dyDescent="0.2">
      <c r="A19" s="103"/>
      <c r="B19" s="94"/>
      <c r="C19" s="95"/>
      <c r="D19" s="96"/>
      <c r="E19" s="97"/>
      <c r="F19" s="98"/>
      <c r="G19" s="99">
        <f t="shared" si="0"/>
        <v>0</v>
      </c>
      <c r="H19" s="90"/>
      <c r="I19" s="89">
        <f t="shared" si="1"/>
        <v>0</v>
      </c>
      <c r="J19" s="99">
        <f t="shared" si="2"/>
        <v>0</v>
      </c>
      <c r="K19" s="99">
        <f t="shared" si="3"/>
        <v>0</v>
      </c>
      <c r="L19" s="91"/>
      <c r="M19" s="100"/>
      <c r="N19" s="99">
        <f t="shared" si="4"/>
        <v>0</v>
      </c>
      <c r="O19" s="89">
        <f t="shared" si="5"/>
        <v>0</v>
      </c>
      <c r="P19" s="101"/>
    </row>
    <row r="20" spans="1:16" ht="17.25" customHeight="1" x14ac:dyDescent="0.2">
      <c r="A20" s="94"/>
      <c r="B20" s="84"/>
      <c r="C20" s="95"/>
      <c r="D20" s="96"/>
      <c r="E20" s="97"/>
      <c r="F20" s="98"/>
      <c r="G20" s="99">
        <f t="shared" si="0"/>
        <v>0</v>
      </c>
      <c r="H20" s="90"/>
      <c r="I20" s="89">
        <f t="shared" si="1"/>
        <v>0</v>
      </c>
      <c r="J20" s="99">
        <f t="shared" si="2"/>
        <v>0</v>
      </c>
      <c r="K20" s="99">
        <f t="shared" si="3"/>
        <v>0</v>
      </c>
      <c r="L20" s="91"/>
      <c r="M20" s="92"/>
      <c r="N20" s="99">
        <f t="shared" si="4"/>
        <v>0</v>
      </c>
      <c r="O20" s="89">
        <f t="shared" si="5"/>
        <v>0</v>
      </c>
      <c r="P20" s="101"/>
    </row>
    <row r="21" spans="1:16" ht="17.25" customHeight="1" x14ac:dyDescent="0.2">
      <c r="A21" s="94"/>
      <c r="B21" s="94"/>
      <c r="C21" s="95"/>
      <c r="D21" s="96"/>
      <c r="E21" s="97"/>
      <c r="F21" s="98"/>
      <c r="G21" s="99">
        <f t="shared" si="0"/>
        <v>0</v>
      </c>
      <c r="H21" s="90"/>
      <c r="I21" s="89">
        <f t="shared" si="1"/>
        <v>0</v>
      </c>
      <c r="J21" s="99">
        <f t="shared" si="2"/>
        <v>0</v>
      </c>
      <c r="K21" s="99">
        <f t="shared" si="3"/>
        <v>0</v>
      </c>
      <c r="L21" s="91"/>
      <c r="M21" s="100"/>
      <c r="N21" s="99">
        <f t="shared" si="4"/>
        <v>0</v>
      </c>
      <c r="O21" s="89">
        <f t="shared" si="5"/>
        <v>0</v>
      </c>
      <c r="P21" s="101"/>
    </row>
    <row r="22" spans="1:16" ht="17.25" customHeight="1" x14ac:dyDescent="0.2">
      <c r="A22" s="94"/>
      <c r="B22" s="84"/>
      <c r="C22" s="95"/>
      <c r="D22" s="96"/>
      <c r="E22" s="97"/>
      <c r="F22" s="98"/>
      <c r="G22" s="99">
        <f t="shared" si="0"/>
        <v>0</v>
      </c>
      <c r="H22" s="90"/>
      <c r="I22" s="89">
        <f t="shared" si="1"/>
        <v>0</v>
      </c>
      <c r="J22" s="99">
        <f t="shared" si="2"/>
        <v>0</v>
      </c>
      <c r="K22" s="99">
        <f t="shared" si="3"/>
        <v>0</v>
      </c>
      <c r="L22" s="91"/>
      <c r="M22" s="92"/>
      <c r="N22" s="99">
        <f t="shared" si="4"/>
        <v>0</v>
      </c>
      <c r="O22" s="89">
        <f t="shared" si="5"/>
        <v>0</v>
      </c>
      <c r="P22" s="101"/>
    </row>
    <row r="23" spans="1:16" ht="17.25" customHeight="1" x14ac:dyDescent="0.2">
      <c r="A23" s="104"/>
      <c r="B23" s="94"/>
      <c r="C23" s="95"/>
      <c r="D23" s="95"/>
      <c r="E23" s="97"/>
      <c r="F23" s="98"/>
      <c r="G23" s="99">
        <f t="shared" si="0"/>
        <v>0</v>
      </c>
      <c r="H23" s="105"/>
      <c r="I23" s="89">
        <f t="shared" si="1"/>
        <v>0</v>
      </c>
      <c r="J23" s="99">
        <f t="shared" si="2"/>
        <v>0</v>
      </c>
      <c r="K23" s="99">
        <f t="shared" si="3"/>
        <v>0</v>
      </c>
      <c r="L23" s="106"/>
      <c r="M23" s="100"/>
      <c r="N23" s="99">
        <f t="shared" si="4"/>
        <v>0</v>
      </c>
      <c r="O23" s="89">
        <f t="shared" si="5"/>
        <v>0</v>
      </c>
      <c r="P23" s="101"/>
    </row>
    <row r="24" spans="1:16" ht="17.25" customHeight="1" x14ac:dyDescent="0.2">
      <c r="A24" s="94"/>
      <c r="B24" s="84"/>
      <c r="C24" s="95"/>
      <c r="D24" s="95"/>
      <c r="E24" s="97"/>
      <c r="F24" s="98"/>
      <c r="G24" s="99">
        <f t="shared" si="0"/>
        <v>0</v>
      </c>
      <c r="H24" s="105"/>
      <c r="I24" s="89">
        <f t="shared" si="1"/>
        <v>0</v>
      </c>
      <c r="J24" s="99">
        <f t="shared" si="2"/>
        <v>0</v>
      </c>
      <c r="K24" s="99">
        <f t="shared" si="3"/>
        <v>0</v>
      </c>
      <c r="L24" s="106"/>
      <c r="M24" s="100"/>
      <c r="N24" s="99">
        <f t="shared" si="4"/>
        <v>0</v>
      </c>
      <c r="O24" s="89">
        <f t="shared" si="5"/>
        <v>0</v>
      </c>
      <c r="P24" s="101"/>
    </row>
    <row r="25" spans="1:16" ht="17.25" customHeight="1" x14ac:dyDescent="0.2">
      <c r="A25" s="94"/>
      <c r="B25" s="94"/>
      <c r="C25" s="95"/>
      <c r="D25" s="95"/>
      <c r="E25" s="97"/>
      <c r="F25" s="98"/>
      <c r="G25" s="99">
        <f t="shared" si="0"/>
        <v>0</v>
      </c>
      <c r="H25" s="105"/>
      <c r="I25" s="89">
        <f t="shared" si="1"/>
        <v>0</v>
      </c>
      <c r="J25" s="99">
        <f t="shared" si="2"/>
        <v>0</v>
      </c>
      <c r="K25" s="99">
        <f t="shared" si="3"/>
        <v>0</v>
      </c>
      <c r="L25" s="106"/>
      <c r="M25" s="100"/>
      <c r="N25" s="99">
        <f t="shared" si="4"/>
        <v>0</v>
      </c>
      <c r="O25" s="89">
        <f t="shared" si="5"/>
        <v>0</v>
      </c>
      <c r="P25" s="101"/>
    </row>
    <row r="26" spans="1:16" ht="17.25" customHeight="1" x14ac:dyDescent="0.2">
      <c r="A26" s="94"/>
      <c r="B26" s="94"/>
      <c r="C26" s="95"/>
      <c r="D26" s="95"/>
      <c r="E26" s="97"/>
      <c r="F26" s="98"/>
      <c r="G26" s="99">
        <f t="shared" si="0"/>
        <v>0</v>
      </c>
      <c r="H26" s="105"/>
      <c r="I26" s="89">
        <f t="shared" si="1"/>
        <v>0</v>
      </c>
      <c r="J26" s="99">
        <f t="shared" si="2"/>
        <v>0</v>
      </c>
      <c r="K26" s="99">
        <f t="shared" si="3"/>
        <v>0</v>
      </c>
      <c r="L26" s="106"/>
      <c r="M26" s="100"/>
      <c r="N26" s="99">
        <f t="shared" si="4"/>
        <v>0</v>
      </c>
      <c r="O26" s="89">
        <f t="shared" si="5"/>
        <v>0</v>
      </c>
      <c r="P26" s="101"/>
    </row>
    <row r="27" spans="1:16" ht="17.25" customHeight="1" x14ac:dyDescent="0.2">
      <c r="A27" s="104"/>
      <c r="B27" s="94"/>
      <c r="C27" s="95"/>
      <c r="D27" s="95"/>
      <c r="E27" s="97"/>
      <c r="F27" s="98"/>
      <c r="G27" s="99">
        <f t="shared" si="0"/>
        <v>0</v>
      </c>
      <c r="H27" s="105"/>
      <c r="I27" s="89">
        <f t="shared" si="1"/>
        <v>0</v>
      </c>
      <c r="J27" s="99">
        <f t="shared" si="2"/>
        <v>0</v>
      </c>
      <c r="K27" s="99">
        <f t="shared" si="3"/>
        <v>0</v>
      </c>
      <c r="L27" s="106"/>
      <c r="M27" s="100"/>
      <c r="N27" s="99">
        <f t="shared" si="4"/>
        <v>0</v>
      </c>
      <c r="O27" s="89">
        <f t="shared" si="5"/>
        <v>0</v>
      </c>
      <c r="P27" s="101"/>
    </row>
    <row r="28" spans="1:16" ht="17.25" customHeight="1" x14ac:dyDescent="0.2">
      <c r="A28" s="94"/>
      <c r="B28" s="94"/>
      <c r="C28" s="95"/>
      <c r="D28" s="95"/>
      <c r="E28" s="97"/>
      <c r="F28" s="98"/>
      <c r="G28" s="99">
        <f t="shared" si="0"/>
        <v>0</v>
      </c>
      <c r="H28" s="105"/>
      <c r="I28" s="89">
        <f t="shared" si="1"/>
        <v>0</v>
      </c>
      <c r="J28" s="99">
        <f t="shared" si="2"/>
        <v>0</v>
      </c>
      <c r="K28" s="99">
        <f t="shared" si="3"/>
        <v>0</v>
      </c>
      <c r="L28" s="106"/>
      <c r="M28" s="100"/>
      <c r="N28" s="99">
        <f t="shared" si="4"/>
        <v>0</v>
      </c>
      <c r="O28" s="89">
        <f t="shared" si="5"/>
        <v>0</v>
      </c>
      <c r="P28" s="101"/>
    </row>
    <row r="29" spans="1:16" ht="17.25" customHeight="1" x14ac:dyDescent="0.2">
      <c r="A29" s="94"/>
      <c r="B29" s="94"/>
      <c r="C29" s="95"/>
      <c r="D29" s="95"/>
      <c r="E29" s="97"/>
      <c r="F29" s="98"/>
      <c r="G29" s="99">
        <f t="shared" si="0"/>
        <v>0</v>
      </c>
      <c r="H29" s="105"/>
      <c r="I29" s="89">
        <f t="shared" si="1"/>
        <v>0</v>
      </c>
      <c r="J29" s="99">
        <f t="shared" si="2"/>
        <v>0</v>
      </c>
      <c r="K29" s="99">
        <f t="shared" si="3"/>
        <v>0</v>
      </c>
      <c r="L29" s="106"/>
      <c r="M29" s="100"/>
      <c r="N29" s="99">
        <f t="shared" si="4"/>
        <v>0</v>
      </c>
      <c r="O29" s="89">
        <f t="shared" si="5"/>
        <v>0</v>
      </c>
      <c r="P29" s="101"/>
    </row>
    <row r="30" spans="1:16" ht="17.25" customHeight="1" x14ac:dyDescent="0.2">
      <c r="A30" s="94"/>
      <c r="B30" s="94"/>
      <c r="C30" s="95"/>
      <c r="D30" s="95"/>
      <c r="E30" s="97"/>
      <c r="F30" s="98"/>
      <c r="G30" s="99">
        <f t="shared" si="0"/>
        <v>0</v>
      </c>
      <c r="H30" s="105"/>
      <c r="I30" s="89">
        <f t="shared" si="1"/>
        <v>0</v>
      </c>
      <c r="J30" s="99">
        <f t="shared" si="2"/>
        <v>0</v>
      </c>
      <c r="K30" s="99">
        <f t="shared" si="3"/>
        <v>0</v>
      </c>
      <c r="L30" s="106"/>
      <c r="M30" s="100"/>
      <c r="N30" s="99">
        <f t="shared" si="4"/>
        <v>0</v>
      </c>
      <c r="O30" s="89">
        <f t="shared" si="5"/>
        <v>0</v>
      </c>
      <c r="P30" s="101"/>
    </row>
    <row r="31" spans="1:16" ht="17.25" customHeight="1" x14ac:dyDescent="0.2">
      <c r="A31" s="104"/>
      <c r="B31" s="94"/>
      <c r="C31" s="95"/>
      <c r="D31" s="95"/>
      <c r="E31" s="97"/>
      <c r="F31" s="98"/>
      <c r="G31" s="99">
        <f t="shared" si="0"/>
        <v>0</v>
      </c>
      <c r="H31" s="105"/>
      <c r="I31" s="89">
        <f t="shared" si="1"/>
        <v>0</v>
      </c>
      <c r="J31" s="99">
        <f t="shared" si="2"/>
        <v>0</v>
      </c>
      <c r="K31" s="99">
        <f t="shared" si="3"/>
        <v>0</v>
      </c>
      <c r="L31" s="106"/>
      <c r="M31" s="100"/>
      <c r="N31" s="99">
        <f t="shared" si="4"/>
        <v>0</v>
      </c>
      <c r="O31" s="89">
        <f t="shared" si="5"/>
        <v>0</v>
      </c>
      <c r="P31" s="101"/>
    </row>
    <row r="32" spans="1:16" ht="17.25" customHeight="1" x14ac:dyDescent="0.2">
      <c r="A32" s="94"/>
      <c r="B32" s="94"/>
      <c r="C32" s="95"/>
      <c r="D32" s="95"/>
      <c r="E32" s="97"/>
      <c r="F32" s="98"/>
      <c r="G32" s="99">
        <f t="shared" si="0"/>
        <v>0</v>
      </c>
      <c r="H32" s="105"/>
      <c r="I32" s="89">
        <f t="shared" si="1"/>
        <v>0</v>
      </c>
      <c r="J32" s="99">
        <f t="shared" si="2"/>
        <v>0</v>
      </c>
      <c r="K32" s="99">
        <f t="shared" si="3"/>
        <v>0</v>
      </c>
      <c r="L32" s="106"/>
      <c r="M32" s="100"/>
      <c r="N32" s="99">
        <f t="shared" si="4"/>
        <v>0</v>
      </c>
      <c r="O32" s="89">
        <f t="shared" si="5"/>
        <v>0</v>
      </c>
      <c r="P32" s="101"/>
    </row>
    <row r="33" spans="1:16" ht="17.25" customHeight="1" x14ac:dyDescent="0.2">
      <c r="A33" s="94"/>
      <c r="B33" s="94"/>
      <c r="C33" s="95"/>
      <c r="D33" s="95"/>
      <c r="E33" s="97"/>
      <c r="F33" s="98"/>
      <c r="G33" s="99">
        <f t="shared" si="0"/>
        <v>0</v>
      </c>
      <c r="H33" s="105"/>
      <c r="I33" s="89">
        <f t="shared" si="1"/>
        <v>0</v>
      </c>
      <c r="J33" s="99">
        <f t="shared" si="2"/>
        <v>0</v>
      </c>
      <c r="K33" s="99">
        <f t="shared" si="3"/>
        <v>0</v>
      </c>
      <c r="L33" s="106"/>
      <c r="M33" s="100"/>
      <c r="N33" s="99">
        <f t="shared" si="4"/>
        <v>0</v>
      </c>
      <c r="O33" s="89">
        <f t="shared" si="5"/>
        <v>0</v>
      </c>
      <c r="P33" s="101"/>
    </row>
    <row r="34" spans="1:16" ht="17.25" customHeight="1" x14ac:dyDescent="0.2">
      <c r="A34" s="94"/>
      <c r="B34" s="94"/>
      <c r="C34" s="95"/>
      <c r="D34" s="95"/>
      <c r="E34" s="97"/>
      <c r="F34" s="98"/>
      <c r="G34" s="99">
        <f t="shared" si="0"/>
        <v>0</v>
      </c>
      <c r="H34" s="105"/>
      <c r="I34" s="89">
        <f t="shared" si="1"/>
        <v>0</v>
      </c>
      <c r="J34" s="99">
        <f t="shared" si="2"/>
        <v>0</v>
      </c>
      <c r="K34" s="99">
        <f t="shared" si="3"/>
        <v>0</v>
      </c>
      <c r="L34" s="106"/>
      <c r="M34" s="100"/>
      <c r="N34" s="99">
        <f t="shared" si="4"/>
        <v>0</v>
      </c>
      <c r="O34" s="89">
        <f t="shared" si="5"/>
        <v>0</v>
      </c>
      <c r="P34" s="101"/>
    </row>
    <row r="35" spans="1:16" ht="17.25" customHeight="1" x14ac:dyDescent="0.2">
      <c r="A35" s="104"/>
      <c r="B35" s="94"/>
      <c r="C35" s="95"/>
      <c r="D35" s="95"/>
      <c r="E35" s="97"/>
      <c r="F35" s="98"/>
      <c r="G35" s="99">
        <f t="shared" si="0"/>
        <v>0</v>
      </c>
      <c r="H35" s="105"/>
      <c r="I35" s="89">
        <f t="shared" si="1"/>
        <v>0</v>
      </c>
      <c r="J35" s="99">
        <f t="shared" si="2"/>
        <v>0</v>
      </c>
      <c r="K35" s="99">
        <f t="shared" si="3"/>
        <v>0</v>
      </c>
      <c r="L35" s="106"/>
      <c r="M35" s="100"/>
      <c r="N35" s="99">
        <f t="shared" si="4"/>
        <v>0</v>
      </c>
      <c r="O35" s="89">
        <f t="shared" si="5"/>
        <v>0</v>
      </c>
      <c r="P35" s="101"/>
    </row>
    <row r="36" spans="1:16" ht="17.25" customHeight="1" x14ac:dyDescent="0.2">
      <c r="A36" s="103"/>
      <c r="B36" s="94"/>
      <c r="C36" s="95"/>
      <c r="D36" s="101"/>
      <c r="E36" s="107"/>
      <c r="F36" s="106"/>
      <c r="G36" s="99">
        <f t="shared" si="0"/>
        <v>0</v>
      </c>
      <c r="H36" s="105"/>
      <c r="I36" s="89">
        <f t="shared" si="1"/>
        <v>0</v>
      </c>
      <c r="J36" s="99">
        <f t="shared" si="2"/>
        <v>0</v>
      </c>
      <c r="K36" s="99">
        <f t="shared" si="3"/>
        <v>0</v>
      </c>
      <c r="L36" s="106"/>
      <c r="M36" s="100"/>
      <c r="N36" s="99">
        <f t="shared" si="4"/>
        <v>0</v>
      </c>
      <c r="O36" s="89">
        <f t="shared" si="5"/>
        <v>0</v>
      </c>
      <c r="P36" s="101"/>
    </row>
    <row r="37" spans="1:16" ht="17.25" customHeight="1" x14ac:dyDescent="0.2">
      <c r="A37" s="94"/>
      <c r="B37" s="94"/>
      <c r="C37" s="95"/>
      <c r="D37" s="101"/>
      <c r="E37" s="107"/>
      <c r="F37" s="106"/>
      <c r="G37" s="99">
        <f t="shared" si="0"/>
        <v>0</v>
      </c>
      <c r="H37" s="105"/>
      <c r="I37" s="89">
        <f t="shared" si="1"/>
        <v>0</v>
      </c>
      <c r="J37" s="99">
        <f t="shared" si="2"/>
        <v>0</v>
      </c>
      <c r="K37" s="99">
        <f t="shared" si="3"/>
        <v>0</v>
      </c>
      <c r="L37" s="106"/>
      <c r="M37" s="100"/>
      <c r="N37" s="99">
        <f t="shared" si="4"/>
        <v>0</v>
      </c>
      <c r="O37" s="89">
        <f t="shared" si="5"/>
        <v>0</v>
      </c>
      <c r="P37" s="101"/>
    </row>
    <row r="38" spans="1:16" ht="17.25" customHeight="1" x14ac:dyDescent="0.2">
      <c r="A38" s="104"/>
      <c r="B38" s="94"/>
      <c r="C38" s="95"/>
      <c r="D38" s="101"/>
      <c r="E38" s="107"/>
      <c r="F38" s="106"/>
      <c r="G38" s="99">
        <f t="shared" si="0"/>
        <v>0</v>
      </c>
      <c r="H38" s="105"/>
      <c r="I38" s="89">
        <f t="shared" si="1"/>
        <v>0</v>
      </c>
      <c r="J38" s="99">
        <f t="shared" si="2"/>
        <v>0</v>
      </c>
      <c r="K38" s="99">
        <f t="shared" si="3"/>
        <v>0</v>
      </c>
      <c r="L38" s="106"/>
      <c r="M38" s="100"/>
      <c r="N38" s="99">
        <f t="shared" si="4"/>
        <v>0</v>
      </c>
      <c r="O38" s="89">
        <f t="shared" si="5"/>
        <v>0</v>
      </c>
      <c r="P38" s="101"/>
    </row>
    <row r="39" spans="1:16" ht="17.25" customHeight="1" x14ac:dyDescent="0.2">
      <c r="A39" s="104"/>
      <c r="B39" s="94"/>
      <c r="C39" s="95"/>
      <c r="D39" s="101"/>
      <c r="E39" s="107"/>
      <c r="F39" s="106"/>
      <c r="G39" s="99">
        <f t="shared" si="0"/>
        <v>0</v>
      </c>
      <c r="H39" s="105"/>
      <c r="I39" s="89">
        <f t="shared" si="1"/>
        <v>0</v>
      </c>
      <c r="J39" s="99">
        <f t="shared" si="2"/>
        <v>0</v>
      </c>
      <c r="K39" s="99">
        <f t="shared" si="3"/>
        <v>0</v>
      </c>
      <c r="L39" s="106"/>
      <c r="M39" s="100"/>
      <c r="N39" s="99">
        <f t="shared" si="4"/>
        <v>0</v>
      </c>
      <c r="O39" s="89">
        <f t="shared" si="5"/>
        <v>0</v>
      </c>
      <c r="P39" s="101"/>
    </row>
    <row r="40" spans="1:16" ht="17.25" customHeight="1" x14ac:dyDescent="0.2">
      <c r="A40" s="104"/>
      <c r="B40" s="94"/>
      <c r="C40" s="95"/>
      <c r="D40" s="101"/>
      <c r="E40" s="107"/>
      <c r="F40" s="106"/>
      <c r="G40" s="99">
        <f t="shared" si="0"/>
        <v>0</v>
      </c>
      <c r="H40" s="105"/>
      <c r="I40" s="89">
        <f t="shared" si="1"/>
        <v>0</v>
      </c>
      <c r="J40" s="99">
        <f t="shared" si="2"/>
        <v>0</v>
      </c>
      <c r="K40" s="99">
        <f t="shared" si="3"/>
        <v>0</v>
      </c>
      <c r="L40" s="106"/>
      <c r="M40" s="100"/>
      <c r="N40" s="99">
        <f t="shared" si="4"/>
        <v>0</v>
      </c>
      <c r="O40" s="89">
        <f t="shared" si="5"/>
        <v>0</v>
      </c>
      <c r="P40" s="101"/>
    </row>
    <row r="41" spans="1:16" ht="17.25" customHeight="1" x14ac:dyDescent="0.2">
      <c r="A41" s="104"/>
      <c r="B41" s="94"/>
      <c r="C41" s="95"/>
      <c r="D41" s="101"/>
      <c r="E41" s="107"/>
      <c r="F41" s="106"/>
      <c r="G41" s="99">
        <f t="shared" si="0"/>
        <v>0</v>
      </c>
      <c r="H41" s="105"/>
      <c r="I41" s="89">
        <f t="shared" si="1"/>
        <v>0</v>
      </c>
      <c r="J41" s="99">
        <f t="shared" si="2"/>
        <v>0</v>
      </c>
      <c r="K41" s="99">
        <f t="shared" si="3"/>
        <v>0</v>
      </c>
      <c r="L41" s="106"/>
      <c r="M41" s="100"/>
      <c r="N41" s="99">
        <f t="shared" si="4"/>
        <v>0</v>
      </c>
      <c r="O41" s="89">
        <f t="shared" si="5"/>
        <v>0</v>
      </c>
      <c r="P41" s="101"/>
    </row>
    <row r="42" spans="1:16" ht="17.25" customHeight="1" x14ac:dyDescent="0.2">
      <c r="A42" s="94"/>
      <c r="B42" s="94"/>
      <c r="C42" s="95"/>
      <c r="D42" s="101"/>
      <c r="E42" s="107"/>
      <c r="F42" s="106"/>
      <c r="G42" s="99">
        <f t="shared" si="0"/>
        <v>0</v>
      </c>
      <c r="H42" s="105"/>
      <c r="I42" s="89">
        <f t="shared" si="1"/>
        <v>0</v>
      </c>
      <c r="J42" s="99">
        <f t="shared" si="2"/>
        <v>0</v>
      </c>
      <c r="K42" s="99">
        <f t="shared" si="3"/>
        <v>0</v>
      </c>
      <c r="L42" s="106"/>
      <c r="M42" s="100"/>
      <c r="N42" s="99">
        <f t="shared" si="4"/>
        <v>0</v>
      </c>
      <c r="O42" s="89">
        <f t="shared" si="5"/>
        <v>0</v>
      </c>
      <c r="P42" s="101"/>
    </row>
    <row r="43" spans="1:16" ht="17.25" customHeight="1" x14ac:dyDescent="0.2">
      <c r="A43" s="94"/>
      <c r="B43" s="94"/>
      <c r="C43" s="95"/>
      <c r="D43" s="101"/>
      <c r="E43" s="107"/>
      <c r="F43" s="106"/>
      <c r="G43" s="99">
        <f t="shared" si="0"/>
        <v>0</v>
      </c>
      <c r="H43" s="105"/>
      <c r="I43" s="89">
        <f t="shared" si="1"/>
        <v>0</v>
      </c>
      <c r="J43" s="99">
        <f t="shared" si="2"/>
        <v>0</v>
      </c>
      <c r="K43" s="99">
        <f t="shared" si="3"/>
        <v>0</v>
      </c>
      <c r="L43" s="106"/>
      <c r="M43" s="100"/>
      <c r="N43" s="99">
        <f t="shared" si="4"/>
        <v>0</v>
      </c>
      <c r="O43" s="89">
        <f t="shared" si="5"/>
        <v>0</v>
      </c>
      <c r="P43" s="101"/>
    </row>
    <row r="44" spans="1:16" ht="17.25" customHeight="1" x14ac:dyDescent="0.2">
      <c r="A44" s="94"/>
      <c r="B44" s="94"/>
      <c r="C44" s="95"/>
      <c r="D44" s="101"/>
      <c r="E44" s="107"/>
      <c r="F44" s="106"/>
      <c r="G44" s="99">
        <f t="shared" si="0"/>
        <v>0</v>
      </c>
      <c r="H44" s="105"/>
      <c r="I44" s="89">
        <f t="shared" si="1"/>
        <v>0</v>
      </c>
      <c r="J44" s="99">
        <f t="shared" si="2"/>
        <v>0</v>
      </c>
      <c r="K44" s="99">
        <f t="shared" si="3"/>
        <v>0</v>
      </c>
      <c r="L44" s="106"/>
      <c r="M44" s="100"/>
      <c r="N44" s="99">
        <f t="shared" si="4"/>
        <v>0</v>
      </c>
      <c r="O44" s="89">
        <f t="shared" si="5"/>
        <v>0</v>
      </c>
      <c r="P44" s="101"/>
    </row>
    <row r="45" spans="1:16" ht="17.25" customHeight="1" x14ac:dyDescent="0.2">
      <c r="A45" s="94"/>
      <c r="B45" s="94"/>
      <c r="C45" s="95"/>
      <c r="D45" s="101"/>
      <c r="E45" s="107"/>
      <c r="F45" s="106"/>
      <c r="G45" s="99">
        <f t="shared" si="0"/>
        <v>0</v>
      </c>
      <c r="H45" s="105"/>
      <c r="I45" s="89">
        <f t="shared" si="1"/>
        <v>0</v>
      </c>
      <c r="J45" s="99">
        <f t="shared" si="2"/>
        <v>0</v>
      </c>
      <c r="K45" s="99">
        <f t="shared" si="3"/>
        <v>0</v>
      </c>
      <c r="L45" s="106"/>
      <c r="M45" s="100"/>
      <c r="N45" s="99">
        <f t="shared" si="4"/>
        <v>0</v>
      </c>
      <c r="O45" s="89">
        <f t="shared" si="5"/>
        <v>0</v>
      </c>
      <c r="P45" s="101"/>
    </row>
    <row r="46" spans="1:16" ht="17.25" customHeight="1" x14ac:dyDescent="0.2">
      <c r="A46" s="94"/>
      <c r="B46" s="94"/>
      <c r="C46" s="95"/>
      <c r="D46" s="101"/>
      <c r="E46" s="107"/>
      <c r="F46" s="106"/>
      <c r="G46" s="99">
        <f t="shared" si="0"/>
        <v>0</v>
      </c>
      <c r="H46" s="105"/>
      <c r="I46" s="89">
        <f t="shared" si="1"/>
        <v>0</v>
      </c>
      <c r="J46" s="99">
        <f t="shared" si="2"/>
        <v>0</v>
      </c>
      <c r="K46" s="99">
        <f t="shared" si="3"/>
        <v>0</v>
      </c>
      <c r="L46" s="106"/>
      <c r="M46" s="100"/>
      <c r="N46" s="99">
        <f t="shared" si="4"/>
        <v>0</v>
      </c>
      <c r="O46" s="89">
        <f t="shared" si="5"/>
        <v>0</v>
      </c>
      <c r="P46" s="101"/>
    </row>
    <row r="47" spans="1:16" ht="17.25" customHeight="1" x14ac:dyDescent="0.2">
      <c r="A47" s="94"/>
      <c r="B47" s="94"/>
      <c r="C47" s="95"/>
      <c r="D47" s="101"/>
      <c r="E47" s="107"/>
      <c r="F47" s="106"/>
      <c r="G47" s="99">
        <f t="shared" si="0"/>
        <v>0</v>
      </c>
      <c r="H47" s="105"/>
      <c r="I47" s="89">
        <f t="shared" si="1"/>
        <v>0</v>
      </c>
      <c r="J47" s="99">
        <f t="shared" si="2"/>
        <v>0</v>
      </c>
      <c r="K47" s="99">
        <f t="shared" si="3"/>
        <v>0</v>
      </c>
      <c r="L47" s="106"/>
      <c r="M47" s="100"/>
      <c r="N47" s="99">
        <f t="shared" si="4"/>
        <v>0</v>
      </c>
      <c r="O47" s="89">
        <f t="shared" si="5"/>
        <v>0</v>
      </c>
      <c r="P47" s="101"/>
    </row>
    <row r="48" spans="1:16" ht="17.25" customHeight="1" x14ac:dyDescent="0.2">
      <c r="A48" s="108"/>
      <c r="B48" s="94"/>
      <c r="C48" s="95"/>
      <c r="D48" s="101"/>
      <c r="E48" s="107"/>
      <c r="F48" s="106"/>
      <c r="G48" s="99">
        <f t="shared" si="0"/>
        <v>0</v>
      </c>
      <c r="H48" s="105"/>
      <c r="I48" s="89">
        <f t="shared" si="1"/>
        <v>0</v>
      </c>
      <c r="J48" s="99">
        <f t="shared" si="2"/>
        <v>0</v>
      </c>
      <c r="K48" s="99">
        <f t="shared" si="3"/>
        <v>0</v>
      </c>
      <c r="L48" s="106"/>
      <c r="M48" s="100"/>
      <c r="N48" s="99">
        <f t="shared" si="4"/>
        <v>0</v>
      </c>
      <c r="O48" s="89">
        <f t="shared" si="5"/>
        <v>0</v>
      </c>
      <c r="P48" s="101"/>
    </row>
    <row r="49" spans="1:17" ht="17.25" customHeight="1" x14ac:dyDescent="0.2">
      <c r="A49" s="108"/>
      <c r="B49" s="94"/>
      <c r="C49" s="95"/>
      <c r="D49" s="101"/>
      <c r="E49" s="107"/>
      <c r="F49" s="106"/>
      <c r="G49" s="99">
        <f t="shared" si="0"/>
        <v>0</v>
      </c>
      <c r="H49" s="105"/>
      <c r="I49" s="89">
        <f t="shared" si="1"/>
        <v>0</v>
      </c>
      <c r="J49" s="99">
        <f t="shared" si="2"/>
        <v>0</v>
      </c>
      <c r="K49" s="99">
        <f t="shared" si="3"/>
        <v>0</v>
      </c>
      <c r="L49" s="106"/>
      <c r="M49" s="100"/>
      <c r="N49" s="99">
        <f t="shared" si="4"/>
        <v>0</v>
      </c>
      <c r="O49" s="89">
        <f t="shared" si="5"/>
        <v>0</v>
      </c>
      <c r="P49" s="101"/>
    </row>
    <row r="50" spans="1:17" ht="17.25" customHeight="1" x14ac:dyDescent="0.2">
      <c r="A50" s="108"/>
      <c r="B50" s="94"/>
      <c r="C50" s="95"/>
      <c r="D50" s="101"/>
      <c r="E50" s="107"/>
      <c r="F50" s="106"/>
      <c r="G50" s="99">
        <f t="shared" si="0"/>
        <v>0</v>
      </c>
      <c r="H50" s="105"/>
      <c r="I50" s="89">
        <f t="shared" si="1"/>
        <v>0</v>
      </c>
      <c r="J50" s="99">
        <f t="shared" si="2"/>
        <v>0</v>
      </c>
      <c r="K50" s="99">
        <f t="shared" si="3"/>
        <v>0</v>
      </c>
      <c r="L50" s="106"/>
      <c r="M50" s="100"/>
      <c r="N50" s="99">
        <f t="shared" si="4"/>
        <v>0</v>
      </c>
      <c r="O50" s="89">
        <f t="shared" si="5"/>
        <v>0</v>
      </c>
      <c r="P50" s="101"/>
    </row>
    <row r="51" spans="1:17" ht="17.25" customHeight="1" x14ac:dyDescent="0.2">
      <c r="A51" s="108"/>
      <c r="B51" s="94"/>
      <c r="C51" s="95"/>
      <c r="D51" s="101"/>
      <c r="E51" s="107"/>
      <c r="F51" s="106"/>
      <c r="G51" s="99">
        <f t="shared" si="0"/>
        <v>0</v>
      </c>
      <c r="H51" s="105"/>
      <c r="I51" s="89">
        <f t="shared" si="1"/>
        <v>0</v>
      </c>
      <c r="J51" s="99">
        <f t="shared" si="2"/>
        <v>0</v>
      </c>
      <c r="K51" s="99">
        <f t="shared" si="3"/>
        <v>0</v>
      </c>
      <c r="L51" s="106"/>
      <c r="M51" s="100"/>
      <c r="N51" s="99">
        <f t="shared" si="4"/>
        <v>0</v>
      </c>
      <c r="O51" s="89">
        <f t="shared" si="5"/>
        <v>0</v>
      </c>
      <c r="P51" s="101"/>
    </row>
    <row r="52" spans="1:17" ht="17.25" customHeight="1" x14ac:dyDescent="0.2">
      <c r="A52" s="108"/>
      <c r="B52" s="94"/>
      <c r="C52" s="95"/>
      <c r="D52" s="101"/>
      <c r="E52" s="107"/>
      <c r="F52" s="106"/>
      <c r="G52" s="99">
        <f t="shared" si="0"/>
        <v>0</v>
      </c>
      <c r="H52" s="105"/>
      <c r="I52" s="89">
        <f t="shared" si="1"/>
        <v>0</v>
      </c>
      <c r="J52" s="99">
        <f t="shared" si="2"/>
        <v>0</v>
      </c>
      <c r="K52" s="99">
        <f t="shared" si="3"/>
        <v>0</v>
      </c>
      <c r="L52" s="106"/>
      <c r="M52" s="100"/>
      <c r="N52" s="99">
        <f t="shared" si="4"/>
        <v>0</v>
      </c>
      <c r="O52" s="89">
        <f t="shared" si="5"/>
        <v>0</v>
      </c>
      <c r="P52" s="101"/>
    </row>
    <row r="53" spans="1:17" ht="17.25" customHeight="1" x14ac:dyDescent="0.2">
      <c r="A53" s="108"/>
      <c r="B53" s="94"/>
      <c r="C53" s="95"/>
      <c r="D53" s="101"/>
      <c r="E53" s="107"/>
      <c r="F53" s="106"/>
      <c r="G53" s="99">
        <f t="shared" si="0"/>
        <v>0</v>
      </c>
      <c r="H53" s="105"/>
      <c r="I53" s="89">
        <f t="shared" si="1"/>
        <v>0</v>
      </c>
      <c r="J53" s="99">
        <f t="shared" si="2"/>
        <v>0</v>
      </c>
      <c r="K53" s="99">
        <f t="shared" si="3"/>
        <v>0</v>
      </c>
      <c r="L53" s="106"/>
      <c r="M53" s="100"/>
      <c r="N53" s="99">
        <f t="shared" si="4"/>
        <v>0</v>
      </c>
      <c r="O53" s="89">
        <f t="shared" si="5"/>
        <v>0</v>
      </c>
      <c r="P53" s="101"/>
    </row>
    <row r="54" spans="1:17" ht="17.25" customHeight="1" x14ac:dyDescent="0.2">
      <c r="A54" s="108"/>
      <c r="B54" s="94"/>
      <c r="C54" s="95"/>
      <c r="D54" s="101"/>
      <c r="E54" s="107"/>
      <c r="F54" s="106"/>
      <c r="G54" s="99">
        <f t="shared" si="0"/>
        <v>0</v>
      </c>
      <c r="H54" s="105"/>
      <c r="I54" s="89">
        <f t="shared" si="1"/>
        <v>0</v>
      </c>
      <c r="J54" s="99">
        <f t="shared" si="2"/>
        <v>0</v>
      </c>
      <c r="K54" s="99">
        <f t="shared" si="3"/>
        <v>0</v>
      </c>
      <c r="L54" s="106"/>
      <c r="M54" s="100"/>
      <c r="N54" s="99">
        <f t="shared" si="4"/>
        <v>0</v>
      </c>
      <c r="O54" s="89">
        <f t="shared" si="5"/>
        <v>0</v>
      </c>
      <c r="P54" s="101"/>
    </row>
    <row r="55" spans="1:17" ht="17.25" customHeight="1" x14ac:dyDescent="0.2">
      <c r="A55" s="109"/>
      <c r="B55" s="110"/>
      <c r="C55" s="111"/>
      <c r="D55" s="112"/>
      <c r="E55" s="113"/>
      <c r="F55" s="114"/>
      <c r="G55" s="115">
        <f t="shared" si="0"/>
        <v>0</v>
      </c>
      <c r="H55" s="116"/>
      <c r="I55" s="117">
        <f t="shared" si="1"/>
        <v>0</v>
      </c>
      <c r="J55" s="115">
        <f t="shared" si="2"/>
        <v>0</v>
      </c>
      <c r="K55" s="115">
        <f t="shared" si="3"/>
        <v>0</v>
      </c>
      <c r="L55" s="114"/>
      <c r="M55" s="118"/>
      <c r="N55" s="115">
        <f t="shared" si="4"/>
        <v>0</v>
      </c>
      <c r="O55" s="117">
        <f t="shared" si="5"/>
        <v>0</v>
      </c>
      <c r="P55" s="112"/>
    </row>
    <row r="56" spans="1:17" ht="24.75" customHeight="1" x14ac:dyDescent="0.25">
      <c r="A56" s="172" t="s">
        <v>0</v>
      </c>
      <c r="B56" s="177"/>
      <c r="C56" s="177"/>
      <c r="D56" s="177"/>
      <c r="E56" s="177"/>
      <c r="F56" s="177"/>
      <c r="G56" s="174">
        <f>SUM(G14:G55)</f>
        <v>0</v>
      </c>
      <c r="H56" s="174"/>
      <c r="I56" s="174">
        <f>SUM(I14:I55)</f>
        <v>0</v>
      </c>
      <c r="J56" s="174">
        <f>SUM(J14:J55)</f>
        <v>0</v>
      </c>
      <c r="K56" s="174">
        <f>SUM(K14:K55)</f>
        <v>0</v>
      </c>
      <c r="L56" s="174">
        <f>SUM(I56:K56)</f>
        <v>0</v>
      </c>
      <c r="M56" s="174"/>
      <c r="N56" s="174">
        <f>SUM(N14:N55)</f>
        <v>0</v>
      </c>
      <c r="O56" s="174">
        <f>SUM(O14:O55)</f>
        <v>0</v>
      </c>
      <c r="P56" s="178"/>
      <c r="Q56" s="119"/>
    </row>
    <row r="57" spans="1:17" x14ac:dyDescent="0.2">
      <c r="A57" s="156" t="s">
        <v>49</v>
      </c>
      <c r="B57" s="156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</row>
    <row r="58" spans="1:17" x14ac:dyDescent="0.2">
      <c r="A58" s="156" t="s">
        <v>6</v>
      </c>
      <c r="B58" s="156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</row>
    <row r="59" spans="1:17" x14ac:dyDescent="0.2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</row>
  </sheetData>
  <mergeCells count="5">
    <mergeCell ref="A11:P11"/>
    <mergeCell ref="A12:P12"/>
    <mergeCell ref="A57:P57"/>
    <mergeCell ref="A58:P58"/>
    <mergeCell ref="A59:P59"/>
  </mergeCells>
  <dataValidations count="4">
    <dataValidation type="list" allowBlank="1" showInputMessage="1" showErrorMessage="1" sqref="M14:M55" xr:uid="{00000000-0002-0000-0200-000000000000}">
      <formula1>"50, 85, 100"</formula1>
    </dataValidation>
    <dataValidation type="list" allowBlank="1" showInputMessage="1" showErrorMessage="1" sqref="H14:H55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"0,00"," 9,50"," 22,00"," 5,00"</x12ac:list>
        </mc:Choice>
        <mc:Fallback>
          <formula1>"0,00, 9,50, 22,00, 5,00"</formula1>
        </mc:Fallback>
      </mc:AlternateContent>
    </dataValidation>
    <dataValidation type="list" allowBlank="1" showInputMessage="1" showErrorMessage="1" sqref="B14:B55" xr:uid="{00000000-0002-0000-0200-000002000000}">
      <formula1>"Nosilec operacije, Partner 1, Partner 2, Partner 3, Partner 4, Partner 5, Partner 6"</formula1>
    </dataValidation>
    <dataValidation type="list" allowBlank="1" showInputMessage="1" showErrorMessage="1" sqref="C14:C55" xr:uid="{00000000-0002-0000-0200-000003000000}">
      <mc:AlternateContent xmlns:x12ac="http://schemas.microsoft.com/office/spreadsheetml/2011/1/ac" xmlns:mc="http://schemas.openxmlformats.org/markup-compatibility/2006">
        <mc:Choice Requires="x12ac">
          <x12ac:list>Stroški dela, Stroški vodenja in koordinacije, Stroški promocije, Splošni stroški," Stroški materiala, storitev, naložbe", PVN-delo, Stroški nakupa zemljišča</x12ac:list>
        </mc:Choice>
        <mc:Fallback>
          <formula1>"Stroški dela, Stroški vodenja in koordinacije, Stroški promocije, Splošni stroški, Stroški materiala, storitev, naložbe, PVN-delo, Stroški nakupa zemljišča"</formula1>
        </mc:Fallback>
      </mc:AlternateContent>
    </dataValidation>
  </dataValidations>
  <pageMargins left="0.7" right="0.7" top="0.75" bottom="0.75" header="0.3" footer="0.3"/>
  <pageSetup paperSize="8" scale="57" orientation="landscape" verticalDpi="0" r:id="rId1"/>
  <headerFooter>
    <oddHeader>&amp;L&amp;"Arial,Navadno"&amp;14Obrazec 1: III. FAZA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T34"/>
  <sheetViews>
    <sheetView zoomScale="85" zoomScaleNormal="85" zoomScaleSheetLayoutView="35" zoomScalePageLayoutView="43" workbookViewId="0">
      <pane xSplit="1" topLeftCell="T1" activePane="topRight" state="frozen"/>
      <selection activeCell="A8" sqref="A8"/>
      <selection pane="topRight" activeCell="AI9" sqref="AI9"/>
    </sheetView>
  </sheetViews>
  <sheetFormatPr defaultColWidth="9.140625" defaultRowHeight="14.25" x14ac:dyDescent="0.2"/>
  <cols>
    <col min="1" max="1" width="70.28515625" style="1" customWidth="1"/>
    <col min="2" max="33" width="15.28515625" style="1" customWidth="1"/>
    <col min="34" max="34" width="11" style="1" customWidth="1"/>
    <col min="35" max="35" width="12" style="1" bestFit="1" customWidth="1"/>
    <col min="36" max="36" width="11.7109375" style="1" customWidth="1"/>
    <col min="37" max="37" width="11" style="1" customWidth="1"/>
    <col min="38" max="38" width="12" style="1" bestFit="1" customWidth="1"/>
    <col min="39" max="39" width="11.7109375" style="1" customWidth="1"/>
    <col min="40" max="40" width="11" style="1" customWidth="1"/>
    <col min="41" max="41" width="12" style="1" bestFit="1" customWidth="1"/>
    <col min="42" max="42" width="12.140625" style="1" customWidth="1"/>
    <col min="43" max="44" width="11.85546875" style="1" customWidth="1"/>
    <col min="45" max="45" width="9.140625" style="1"/>
    <col min="46" max="46" width="9.85546875" style="1" bestFit="1" customWidth="1"/>
    <col min="47" max="16384" width="9.140625" style="1"/>
  </cols>
  <sheetData>
    <row r="1" spans="1:3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5" thickBo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27" customHeight="1" x14ac:dyDescent="0.2">
      <c r="A10" s="186" t="s">
        <v>47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8"/>
    </row>
    <row r="11" spans="1:33" ht="15.75" customHeight="1" thickBot="1" x14ac:dyDescent="0.25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6"/>
    </row>
    <row r="12" spans="1:33" ht="34.5" customHeight="1" x14ac:dyDescent="0.2">
      <c r="A12" s="179" t="s">
        <v>1</v>
      </c>
      <c r="B12" s="189" t="s">
        <v>52</v>
      </c>
      <c r="C12" s="190"/>
      <c r="D12" s="190"/>
      <c r="E12" s="191"/>
      <c r="F12" s="189" t="s">
        <v>53</v>
      </c>
      <c r="G12" s="190"/>
      <c r="H12" s="190"/>
      <c r="I12" s="191"/>
      <c r="J12" s="189" t="s">
        <v>54</v>
      </c>
      <c r="K12" s="190"/>
      <c r="L12" s="190"/>
      <c r="M12" s="191"/>
      <c r="N12" s="189" t="s">
        <v>55</v>
      </c>
      <c r="O12" s="190"/>
      <c r="P12" s="190"/>
      <c r="Q12" s="191"/>
      <c r="R12" s="189" t="s">
        <v>56</v>
      </c>
      <c r="S12" s="190"/>
      <c r="T12" s="190"/>
      <c r="U12" s="191"/>
      <c r="V12" s="189" t="s">
        <v>57</v>
      </c>
      <c r="W12" s="190"/>
      <c r="X12" s="190"/>
      <c r="Y12" s="191"/>
      <c r="Z12" s="189" t="s">
        <v>58</v>
      </c>
      <c r="AA12" s="190"/>
      <c r="AB12" s="190"/>
      <c r="AC12" s="191"/>
      <c r="AD12" s="189" t="s">
        <v>0</v>
      </c>
      <c r="AE12" s="190"/>
      <c r="AF12" s="190"/>
      <c r="AG12" s="191"/>
    </row>
    <row r="13" spans="1:33" x14ac:dyDescent="0.2">
      <c r="A13" s="180"/>
      <c r="B13" s="192" t="s">
        <v>3</v>
      </c>
      <c r="C13" s="193" t="s">
        <v>5</v>
      </c>
      <c r="D13" s="193" t="s">
        <v>21</v>
      </c>
      <c r="E13" s="194" t="s">
        <v>0</v>
      </c>
      <c r="F13" s="192" t="s">
        <v>3</v>
      </c>
      <c r="G13" s="193" t="s">
        <v>5</v>
      </c>
      <c r="H13" s="193" t="s">
        <v>21</v>
      </c>
      <c r="I13" s="194" t="s">
        <v>0</v>
      </c>
      <c r="J13" s="192" t="s">
        <v>3</v>
      </c>
      <c r="K13" s="193" t="s">
        <v>5</v>
      </c>
      <c r="L13" s="193" t="s">
        <v>21</v>
      </c>
      <c r="M13" s="194" t="s">
        <v>0</v>
      </c>
      <c r="N13" s="192" t="s">
        <v>3</v>
      </c>
      <c r="O13" s="193" t="s">
        <v>5</v>
      </c>
      <c r="P13" s="193" t="s">
        <v>21</v>
      </c>
      <c r="Q13" s="194" t="s">
        <v>0</v>
      </c>
      <c r="R13" s="192" t="s">
        <v>3</v>
      </c>
      <c r="S13" s="193" t="s">
        <v>5</v>
      </c>
      <c r="T13" s="193" t="s">
        <v>21</v>
      </c>
      <c r="U13" s="194" t="s">
        <v>0</v>
      </c>
      <c r="V13" s="192" t="s">
        <v>3</v>
      </c>
      <c r="W13" s="193" t="s">
        <v>5</v>
      </c>
      <c r="X13" s="193" t="s">
        <v>21</v>
      </c>
      <c r="Y13" s="194" t="s">
        <v>0</v>
      </c>
      <c r="Z13" s="192" t="s">
        <v>3</v>
      </c>
      <c r="AA13" s="193" t="s">
        <v>5</v>
      </c>
      <c r="AB13" s="193" t="s">
        <v>21</v>
      </c>
      <c r="AC13" s="194" t="s">
        <v>0</v>
      </c>
      <c r="AD13" s="192" t="s">
        <v>3</v>
      </c>
      <c r="AE13" s="193" t="s">
        <v>5</v>
      </c>
      <c r="AF13" s="193" t="s">
        <v>21</v>
      </c>
      <c r="AG13" s="194" t="s">
        <v>0</v>
      </c>
    </row>
    <row r="14" spans="1:33" ht="15" thickBot="1" x14ac:dyDescent="0.25">
      <c r="A14" s="181"/>
      <c r="B14" s="195" t="s">
        <v>4</v>
      </c>
      <c r="C14" s="196" t="s">
        <v>4</v>
      </c>
      <c r="D14" s="196" t="s">
        <v>4</v>
      </c>
      <c r="E14" s="197" t="s">
        <v>4</v>
      </c>
      <c r="F14" s="195" t="s">
        <v>4</v>
      </c>
      <c r="G14" s="196" t="s">
        <v>4</v>
      </c>
      <c r="H14" s="196" t="s">
        <v>4</v>
      </c>
      <c r="I14" s="197" t="s">
        <v>4</v>
      </c>
      <c r="J14" s="195" t="s">
        <v>4</v>
      </c>
      <c r="K14" s="196" t="s">
        <v>4</v>
      </c>
      <c r="L14" s="196" t="s">
        <v>4</v>
      </c>
      <c r="M14" s="197" t="s">
        <v>4</v>
      </c>
      <c r="N14" s="195" t="s">
        <v>4</v>
      </c>
      <c r="O14" s="196" t="s">
        <v>4</v>
      </c>
      <c r="P14" s="196" t="s">
        <v>4</v>
      </c>
      <c r="Q14" s="197" t="s">
        <v>4</v>
      </c>
      <c r="R14" s="195" t="s">
        <v>4</v>
      </c>
      <c r="S14" s="196" t="s">
        <v>4</v>
      </c>
      <c r="T14" s="196" t="s">
        <v>4</v>
      </c>
      <c r="U14" s="197" t="s">
        <v>4</v>
      </c>
      <c r="V14" s="195" t="s">
        <v>4</v>
      </c>
      <c r="W14" s="196" t="s">
        <v>4</v>
      </c>
      <c r="X14" s="196" t="s">
        <v>4</v>
      </c>
      <c r="Y14" s="197" t="s">
        <v>4</v>
      </c>
      <c r="Z14" s="195" t="s">
        <v>4</v>
      </c>
      <c r="AA14" s="196" t="s">
        <v>4</v>
      </c>
      <c r="AB14" s="196" t="s">
        <v>4</v>
      </c>
      <c r="AC14" s="197" t="s">
        <v>4</v>
      </c>
      <c r="AD14" s="195" t="s">
        <v>4</v>
      </c>
      <c r="AE14" s="196" t="s">
        <v>4</v>
      </c>
      <c r="AF14" s="196" t="s">
        <v>4</v>
      </c>
      <c r="AG14" s="197" t="s">
        <v>4</v>
      </c>
    </row>
    <row r="15" spans="1:33" ht="39.75" customHeight="1" x14ac:dyDescent="0.2">
      <c r="A15" s="182" t="s">
        <v>35</v>
      </c>
      <c r="B15" s="8">
        <f>+B16+B17</f>
        <v>0</v>
      </c>
      <c r="C15" s="6">
        <f>C16+C17</f>
        <v>0</v>
      </c>
      <c r="D15" s="6">
        <f>D16+D17</f>
        <v>0</v>
      </c>
      <c r="E15" s="9">
        <f>+B15+C15+D15</f>
        <v>0</v>
      </c>
      <c r="F15" s="8">
        <f>F16+F17</f>
        <v>0</v>
      </c>
      <c r="G15" s="6">
        <f>G16+G17</f>
        <v>0</v>
      </c>
      <c r="H15" s="6">
        <f>+H16+H17</f>
        <v>0</v>
      </c>
      <c r="I15" s="9">
        <f>+F15+G15+H15</f>
        <v>0</v>
      </c>
      <c r="J15" s="8">
        <f>+J16+J17</f>
        <v>0</v>
      </c>
      <c r="K15" s="6">
        <f>K16+K17</f>
        <v>0</v>
      </c>
      <c r="L15" s="6">
        <f>L16+L17</f>
        <v>0</v>
      </c>
      <c r="M15" s="9">
        <f>+J15+K15+L15</f>
        <v>0</v>
      </c>
      <c r="N15" s="8">
        <f>+N16+N17</f>
        <v>0</v>
      </c>
      <c r="O15" s="6">
        <f t="shared" ref="O15:X15" si="0">O16+O17</f>
        <v>0</v>
      </c>
      <c r="P15" s="6">
        <f t="shared" si="0"/>
        <v>0</v>
      </c>
      <c r="Q15" s="9">
        <f>+N15+O15+P15</f>
        <v>0</v>
      </c>
      <c r="R15" s="8">
        <f t="shared" si="0"/>
        <v>0</v>
      </c>
      <c r="S15" s="6">
        <f t="shared" si="0"/>
        <v>0</v>
      </c>
      <c r="T15" s="6">
        <f t="shared" si="0"/>
        <v>0</v>
      </c>
      <c r="U15" s="14">
        <f>+R15+S15+T15</f>
        <v>0</v>
      </c>
      <c r="V15" s="8">
        <f t="shared" si="0"/>
        <v>0</v>
      </c>
      <c r="W15" s="6">
        <f t="shared" si="0"/>
        <v>0</v>
      </c>
      <c r="X15" s="6">
        <f t="shared" si="0"/>
        <v>0</v>
      </c>
      <c r="Y15" s="9">
        <f>+V15+W15+X15</f>
        <v>0</v>
      </c>
      <c r="Z15" s="8">
        <f>Z16+Z17</f>
        <v>0</v>
      </c>
      <c r="AA15" s="6">
        <f>AA16+AA17</f>
        <v>0</v>
      </c>
      <c r="AB15" s="6">
        <f>AB16+AB17</f>
        <v>0</v>
      </c>
      <c r="AC15" s="9">
        <f>+Z15+AA15+AB15</f>
        <v>0</v>
      </c>
      <c r="AD15" s="16">
        <f>+B15+F15+J15+N15+R15+V15+Z15</f>
        <v>0</v>
      </c>
      <c r="AE15" s="17">
        <f>+C15+G15+K15+O15+S15+W15+AA15</f>
        <v>0</v>
      </c>
      <c r="AF15" s="17">
        <f>+D15+H15+L15+P15+T15+X15+AB15</f>
        <v>0</v>
      </c>
      <c r="AG15" s="18">
        <f>+AD15+AE15+AF15</f>
        <v>0</v>
      </c>
    </row>
    <row r="16" spans="1:33" ht="39.75" customHeight="1" x14ac:dyDescent="0.2">
      <c r="A16" s="183" t="s">
        <v>20</v>
      </c>
      <c r="B16" s="10">
        <f>SUMIFS('Finančni načrt I FAZA'!$L$14:$L$55,'Finančni načrt I FAZA'!$B$14:$B$55,"Nosilec operacije",'Finančni načrt I FAZA'!$C$14:$C$55,"Stroški dela")</f>
        <v>0</v>
      </c>
      <c r="C16" s="7">
        <f>SUMIFS('Finančni načrt II FAZA'!$L$14:$L$55,'Finančni načrt II FAZA'!$B$14:$B$55,"Nosilec operacije",'Finančni načrt II FAZA'!$C$14:$C$55,"Stroški dela")</f>
        <v>0</v>
      </c>
      <c r="D16" s="7">
        <f>SUMIFS('Finančni načrt III FAZA'!$L$14:$L$55,'Finančni načrt III FAZA'!$B$14:$B$55,"Nosilec operacije",'Finančni načrt III FAZA'!$C$14:$C$55,"Stroški dela")</f>
        <v>0</v>
      </c>
      <c r="E16" s="9"/>
      <c r="F16" s="10">
        <f>SUMIFS('Finančni načrt I FAZA'!$L$14:$L$55,'Finančni načrt I FAZA'!$B$14:$B$55,"Partner 1",'Finančni načrt I FAZA'!$C$14:$C$55,"Stroški dela")</f>
        <v>0</v>
      </c>
      <c r="G16" s="7">
        <f>SUMIFS('Finančni načrt II FAZA'!$L$14:$L$55,'Finančni načrt II FAZA'!$B$14:$B$55,"Partner 1",'Finančni načrt II FAZA'!$C$14:$C$55,"Stroški dela")</f>
        <v>0</v>
      </c>
      <c r="H16" s="7">
        <f>SUMIFS('Finančni načrt III FAZA'!$L$14:$L$55,'Finančni načrt III FAZA'!$B$14:$B$55,"Partner 1",'Finančni načrt III FAZA'!$C$14:$C$55,"Stroški dela")</f>
        <v>0</v>
      </c>
      <c r="I16" s="9"/>
      <c r="J16" s="10">
        <f>SUMIFS('Finančni načrt I FAZA'!$L$14:$L$55,'Finančni načrt I FAZA'!$B$14:$B$55,"Partner 2",'Finančni načrt I FAZA'!$C$14:$C$55,"Stroški dela")</f>
        <v>0</v>
      </c>
      <c r="K16" s="7">
        <f>SUMIFS('Finančni načrt II FAZA'!$L$14:$L$55,'Finančni načrt II FAZA'!$B$14:$B$55,"Partner 2",'Finančni načrt II FAZA'!$C$14:$C$55,"Stroški dela")</f>
        <v>0</v>
      </c>
      <c r="L16" s="7">
        <f>SUMIFS('Finančni načrt III FAZA'!$L$14:$L$55,'Finančni načrt III FAZA'!$B$14:$B$55,"Partner 2",'Finančni načrt III FAZA'!$C$14:$C$55,"Stroški dela")</f>
        <v>0</v>
      </c>
      <c r="M16" s="9"/>
      <c r="N16" s="10">
        <f>SUMIFS('Finančni načrt I FAZA'!$L$14:$L$55,'Finančni načrt I FAZA'!$B$14:$B$55,"Partner 3",'Finančni načrt I FAZA'!$C$14:$C$55,"Stroški dela")</f>
        <v>0</v>
      </c>
      <c r="O16" s="7">
        <f>SUMIFS('Finančni načrt II FAZA'!$L$14:$L$55,'Finančni načrt II FAZA'!$B$14:$B$55,"Partner 3",'Finančni načrt II FAZA'!$C$14:$C$55,"Stroški dela")</f>
        <v>0</v>
      </c>
      <c r="P16" s="7">
        <f>SUMIFS('Finančni načrt III FAZA'!$L$14:$L$55,'Finančni načrt III FAZA'!$B$14:$B$55,"Partner 3",'Finančni načrt III FAZA'!$C$14:$C$55,"Stroški dela")</f>
        <v>0</v>
      </c>
      <c r="Q16" s="9"/>
      <c r="R16" s="10">
        <f>SUMIFS('Finančni načrt I FAZA'!$L$14:$L$55,'Finančni načrt I FAZA'!$B$14:$B$55,"Partner 4",'Finančni načrt I FAZA'!$C$14:$C$55,"Stroški dela")</f>
        <v>0</v>
      </c>
      <c r="S16" s="7">
        <f>SUMIFS('Finančni načrt II FAZA'!$L$14:$L$55,'Finančni načrt II FAZA'!$B$14:$B$55,"Partner 4",'Finančni načrt II FAZA'!$C$14:$C$55,"Stroški dela")</f>
        <v>0</v>
      </c>
      <c r="T16" s="7">
        <f>SUMIFS('Finančni načrt III FAZA'!$L$14:$L$55,'Finančni načrt III FAZA'!$B$14:$B$55,"Partner 4",'Finančni načrt III FAZA'!$C$14:$C$55,"Stroški dela")</f>
        <v>0</v>
      </c>
      <c r="U16" s="14"/>
      <c r="V16" s="10">
        <f>SUMIFS('Finančni načrt I FAZA'!$L$14:$L$55,'Finančni načrt I FAZA'!$B$14:$B$55,"Partner 5",'Finančni načrt I FAZA'!$C$14:$C$55,"Stroški dela")</f>
        <v>0</v>
      </c>
      <c r="W16" s="7">
        <f>SUMIFS('Finančni načrt II FAZA'!$L$14:$L$55,'Finančni načrt II FAZA'!$B$14:$B$55,"Partner 5",'Finančni načrt II FAZA'!$C$14:$C$55,"Stroški dela")</f>
        <v>0</v>
      </c>
      <c r="X16" s="7">
        <f>SUMIFS('Finančni načrt III FAZA'!$L$14:$L$55,'Finančni načrt III FAZA'!$B$14:$B$55,"Partner 5",'Finančni načrt III FAZA'!$C$14:$C$55,"Stroški dela")</f>
        <v>0</v>
      </c>
      <c r="Y16" s="9"/>
      <c r="Z16" s="10">
        <f>SUMIFS('Finančni načrt I FAZA'!$L$14:$L$55,'Finančni načrt I FAZA'!$B$14:$B$55,"Partner 6",'Finančni načrt I FAZA'!$C$14:$C$55,"Stroški dela")</f>
        <v>0</v>
      </c>
      <c r="AA16" s="7">
        <f>SUMIFS('Finančni načrt II FAZA'!$L$14:$L$55,'Finančni načrt II FAZA'!$B$14:$B$55,"Partner 6",'Finančni načrt II FAZA'!$C$14:$C$55,"Stroški dela")</f>
        <v>0</v>
      </c>
      <c r="AB16" s="7">
        <f>SUMIFS('Finančni načrt III FAZA'!$L$14:$L$55,'Finančni načrt III FAZA'!$B$14:$B$55,"Partner 6",'Finančni načrt III FAZA'!$C$14:$C$55,"Stroški dela")</f>
        <v>0</v>
      </c>
      <c r="AC16" s="9"/>
      <c r="AD16" s="19"/>
      <c r="AE16" s="20"/>
      <c r="AF16" s="20"/>
      <c r="AG16" s="21"/>
    </row>
    <row r="17" spans="1:46" ht="39.75" customHeight="1" x14ac:dyDescent="0.2">
      <c r="A17" s="183" t="s">
        <v>24</v>
      </c>
      <c r="B17" s="10">
        <f>SUMIFS('Finančni načrt I FAZA'!$L$14:$L$55,'Finančni načrt I FAZA'!$B$14:$B$55,"Nosilec operacije",'Finančni načrt I FAZA'!$C$14:$C$55,"Stroški vodenja in koordinacije")</f>
        <v>0</v>
      </c>
      <c r="C17" s="7">
        <f>SUMIFS('Finančni načrt II FAZA'!$L$14:$L$55,'Finančni načrt II FAZA'!$B$14:$B$55,"Nosilec operacije",'Finančni načrt II FAZA'!$C$14:$C$55,"Stroški vodenja in koordinacije")</f>
        <v>0</v>
      </c>
      <c r="D17" s="7">
        <f>SUMIFS('Finančni načrt III FAZA'!$L$14:$L$55,'Finančni načrt III FAZA'!$B$14:$B$55,"Nosilec operacije",'Finančni načrt III FAZA'!$C$14:$C$55,"Stroški vodenja in koordinacije")</f>
        <v>0</v>
      </c>
      <c r="E17" s="9"/>
      <c r="F17" s="10">
        <f>SUMIFS('Finančni načrt I FAZA'!$L$14:$L$55,'Finančni načrt I FAZA'!$B$14:$B$55,"Partner 1",'Finančni načrt I FAZA'!$C$14:$C$55,"Stroški vodenja in koordinacije")</f>
        <v>0</v>
      </c>
      <c r="G17" s="7">
        <f>SUMIFS('Finančni načrt II FAZA'!$L$14:$L$55,'Finančni načrt II FAZA'!$B$14:$B$55,"Partner 1",'Finančni načrt II FAZA'!$C$14:$C$55,"Stroški vodenja in koordinacije")</f>
        <v>0</v>
      </c>
      <c r="H17" s="7">
        <f>SUMIFS('Finančni načrt III FAZA'!$L$14:$L$55,'Finančni načrt III FAZA'!$B$14:$B$55,"Partner 1",'Finančni načrt III FAZA'!$C$14:$C$55,"Stroški vodenja in koordinacije")</f>
        <v>0</v>
      </c>
      <c r="I17" s="9"/>
      <c r="J17" s="10">
        <f>SUMIFS('Finančni načrt I FAZA'!$L$14:$L$55,'Finančni načrt I FAZA'!$B$14:$B$55,"Partner 2",'Finančni načrt I FAZA'!$C$14:$C$55,"Stroški vodenja in koordinacije")</f>
        <v>0</v>
      </c>
      <c r="K17" s="7">
        <f>SUMIFS('Finančni načrt II FAZA'!$L$14:$L$55,'Finančni načrt II FAZA'!$B$14:$B$55,"Partner 2",'Finančni načrt II FAZA'!$C$14:$C$55,"Stroški vodenja in koordinacije")</f>
        <v>0</v>
      </c>
      <c r="L17" s="7">
        <f>SUMIFS('Finančni načrt III FAZA'!$L$14:$L$55,'Finančni načrt III FAZA'!$B$14:$B$55,"Partner 2",'Finančni načrt III FAZA'!$C$14:$C$55,"Stroški vodenja in koordinacije")</f>
        <v>0</v>
      </c>
      <c r="M17" s="9"/>
      <c r="N17" s="10">
        <f>SUMIFS('Finančni načrt I FAZA'!$L$14:$L$55,'Finančni načrt I FAZA'!$B$14:$B$55,"Partner 3",'Finančni načrt I FAZA'!$C$14:$C$55,"Stroški vodenja in koordinacije")</f>
        <v>0</v>
      </c>
      <c r="O17" s="7">
        <f>SUMIFS('Finančni načrt II FAZA'!$L$14:$L$55,'Finančni načrt II FAZA'!$B$14:$B$55,"Partner 3",'Finančni načrt II FAZA'!$C$14:$C$55,"Stroški vodenja in koordinacije")</f>
        <v>0</v>
      </c>
      <c r="P17" s="7">
        <f>SUMIFS('Finančni načrt III FAZA'!$L$14:$L$55,'Finančni načrt III FAZA'!$B$14:$B$55,"Partner 3",'Finančni načrt III FAZA'!$C$14:$C$55,"Stroški vodenja in koordinacije")</f>
        <v>0</v>
      </c>
      <c r="Q17" s="9"/>
      <c r="R17" s="10">
        <f>SUMIFS('Finančni načrt I FAZA'!$L$14:$L$55,'Finančni načrt I FAZA'!$B$14:$B$55,"Partner 4",'Finančni načrt I FAZA'!$C$14:$C$55,"Stroški vodenja in koordinacije")</f>
        <v>0</v>
      </c>
      <c r="S17" s="7">
        <f>SUMIFS('Finančni načrt II FAZA'!$L$14:$L$55,'Finančni načrt II FAZA'!$B$14:$B$55,"Partner 4",'Finančni načrt II FAZA'!$C$14:$C$55,"Stroški vodenja in koordinacije")</f>
        <v>0</v>
      </c>
      <c r="T17" s="7">
        <f>SUMIFS('Finančni načrt III FAZA'!$L$14:$L$55,'Finančni načrt III FAZA'!$B$14:$B$55,"Partner 4",'Finančni načrt III FAZA'!$C$14:$C$55,"Stroški vodenja in koordinacije")</f>
        <v>0</v>
      </c>
      <c r="U17" s="14"/>
      <c r="V17" s="10">
        <f>SUMIFS('Finančni načrt I FAZA'!$L$14:$L$55,'Finančni načrt I FAZA'!$B$14:$B$55,"Partner 5",'Finančni načrt I FAZA'!$C$14:$C$55,"Stroški vodenja in koordinacije")</f>
        <v>0</v>
      </c>
      <c r="W17" s="7">
        <f>SUMIFS('Finančni načrt II FAZA'!$L$14:$L$55,'Finančni načrt II FAZA'!$B$14:$B$55,"Partner 5",'Finančni načrt II FAZA'!$C$14:$C$55,"Stroški vodenja in koordinacije")</f>
        <v>0</v>
      </c>
      <c r="X17" s="7">
        <f>SUMIFS('Finančni načrt III FAZA'!$L$14:$L$55,'Finančni načrt III FAZA'!$B$14:$B$55,"Partner 5",'Finančni načrt III FAZA'!$C$14:$C$55,"Stroški vodenja in koordinacije")</f>
        <v>0</v>
      </c>
      <c r="Y17" s="9"/>
      <c r="Z17" s="10">
        <f>SUMIFS('Finančni načrt I FAZA'!$L$14:$L$55,'Finančni načrt I FAZA'!$B$14:$B$55,"Partner 6",'Finančni načrt I FAZA'!$C$14:$C$55,"Stroški vodenja in koordinacije")</f>
        <v>0</v>
      </c>
      <c r="AA17" s="7">
        <f>SUMIFS('Finančni načrt II FAZA'!$L$14:$L$55,'Finančni načrt II FAZA'!$B$14:$B$55,"Partner 6",'Finančni načrt II FAZA'!$C$14:$C$55,"Stroški vodenja in koordinacije")</f>
        <v>0</v>
      </c>
      <c r="AB17" s="7">
        <f>SUMIFS('Finančni načrt III FAZA'!$L$14:$L$55,'Finančni načrt III FAZA'!$B$14:$B$55,"Partner 6",'Finančni načrt III FAZA'!$C$14:$C$55,"Stroški vodenja in koordinacije")</f>
        <v>0</v>
      </c>
      <c r="AC17" s="9"/>
      <c r="AD17" s="19"/>
      <c r="AE17" s="20"/>
      <c r="AF17" s="20"/>
      <c r="AG17" s="21"/>
    </row>
    <row r="18" spans="1:46" ht="39.75" customHeight="1" x14ac:dyDescent="0.2">
      <c r="A18" s="182" t="s">
        <v>43</v>
      </c>
      <c r="B18" s="8">
        <f>+B19</f>
        <v>0</v>
      </c>
      <c r="C18" s="6">
        <f t="shared" ref="C18:X18" si="1">+C19</f>
        <v>0</v>
      </c>
      <c r="D18" s="6">
        <f t="shared" si="1"/>
        <v>0</v>
      </c>
      <c r="E18" s="9">
        <f>+B18+C18+D18</f>
        <v>0</v>
      </c>
      <c r="F18" s="8">
        <f t="shared" si="1"/>
        <v>0</v>
      </c>
      <c r="G18" s="6">
        <f t="shared" si="1"/>
        <v>0</v>
      </c>
      <c r="H18" s="6">
        <f t="shared" si="1"/>
        <v>0</v>
      </c>
      <c r="I18" s="9">
        <f>+F18+G18+H18</f>
        <v>0</v>
      </c>
      <c r="J18" s="8">
        <f t="shared" si="1"/>
        <v>0</v>
      </c>
      <c r="K18" s="6">
        <f t="shared" si="1"/>
        <v>0</v>
      </c>
      <c r="L18" s="6">
        <f t="shared" si="1"/>
        <v>0</v>
      </c>
      <c r="M18" s="9">
        <f>+J18+K18+L18</f>
        <v>0</v>
      </c>
      <c r="N18" s="8">
        <f t="shared" si="1"/>
        <v>0</v>
      </c>
      <c r="O18" s="6">
        <f t="shared" si="1"/>
        <v>0</v>
      </c>
      <c r="P18" s="6">
        <f t="shared" si="1"/>
        <v>0</v>
      </c>
      <c r="Q18" s="9">
        <f>+N18+O18+P18</f>
        <v>0</v>
      </c>
      <c r="R18" s="8">
        <f t="shared" si="1"/>
        <v>0</v>
      </c>
      <c r="S18" s="6">
        <f t="shared" si="1"/>
        <v>0</v>
      </c>
      <c r="T18" s="6">
        <f t="shared" si="1"/>
        <v>0</v>
      </c>
      <c r="U18" s="14">
        <f>+R18+S18+T18</f>
        <v>0</v>
      </c>
      <c r="V18" s="8">
        <f t="shared" si="1"/>
        <v>0</v>
      </c>
      <c r="W18" s="6">
        <f t="shared" si="1"/>
        <v>0</v>
      </c>
      <c r="X18" s="6">
        <f t="shared" si="1"/>
        <v>0</v>
      </c>
      <c r="Y18" s="9">
        <f>+V18+W18+X18</f>
        <v>0</v>
      </c>
      <c r="Z18" s="8">
        <f>+Z19</f>
        <v>0</v>
      </c>
      <c r="AA18" s="6">
        <f>+AA19</f>
        <v>0</v>
      </c>
      <c r="AB18" s="6">
        <f>+AB19</f>
        <v>0</v>
      </c>
      <c r="AC18" s="9">
        <f>+Z18+AA18+AB18</f>
        <v>0</v>
      </c>
      <c r="AD18" s="16">
        <f>+B18+F18+J18+N18+R18+V18+Z18</f>
        <v>0</v>
      </c>
      <c r="AE18" s="17">
        <f>+C18+G18+K18+O18+S18+W18+AA18</f>
        <v>0</v>
      </c>
      <c r="AF18" s="17">
        <f>+D18+H18+L18+P18+T18+X18+AB18</f>
        <v>0</v>
      </c>
      <c r="AG18" s="18">
        <f>+AD18+AE18+AF18</f>
        <v>0</v>
      </c>
    </row>
    <row r="19" spans="1:46" ht="39.75" customHeight="1" x14ac:dyDescent="0.2">
      <c r="A19" s="183" t="s">
        <v>33</v>
      </c>
      <c r="B19" s="10">
        <f>SUMIFS('Finančni načrt I FAZA'!$L$14:$L$55,'Finančni načrt I FAZA'!$B$14:$B$55,"Nosilec operacije",'Finančni načrt I FAZA'!$C$14:$C$55,"Stroški materiala, storitev, naložbe")</f>
        <v>0</v>
      </c>
      <c r="C19" s="7">
        <f>SUMIFS('Finančni načrt II FAZA'!$L$14:$L$55,'Finančni načrt II FAZA'!$B$14:$B$55,"Nosilec operacije",'Finančni načrt II FAZA'!$C$14:$C$55,"Stroški materiala, storitev, naložbe")</f>
        <v>0</v>
      </c>
      <c r="D19" s="7">
        <f>SUMIFS('Finančni načrt III FAZA'!$L$14:$L$55,'Finančni načrt III FAZA'!$B$14:$B$55,"Nosilec operacije",'Finančni načrt III FAZA'!$C$14:$C$55,"Stroški materiala, storitev, naložbe")</f>
        <v>0</v>
      </c>
      <c r="E19" s="9"/>
      <c r="F19" s="10">
        <f>SUMIFS('Finančni načrt I FAZA'!$L$14:$L$55,'Finančni načrt I FAZA'!$B$14:$B$55,"Partner 1",'Finančni načrt I FAZA'!$C$14:$C$55,"Stroški materiala, storitev, naložbe")</f>
        <v>0</v>
      </c>
      <c r="G19" s="7">
        <f>SUMIFS('Finančni načrt II FAZA'!$L$14:$L$55,'Finančni načrt II FAZA'!$B$14:$B$55,"Partner 1",'Finančni načrt II FAZA'!$C$14:$C$55,"Stroški materiala, storitev, naložbe")</f>
        <v>0</v>
      </c>
      <c r="H19" s="7">
        <f>SUMIFS('Finančni načrt III FAZA'!$L$14:$L$55,'Finančni načrt III FAZA'!$B$14:$B$55,"Partner 1",'Finančni načrt III FAZA'!$C$14:$C$55,"Stroški materiala, storitev, naložbe")</f>
        <v>0</v>
      </c>
      <c r="I19" s="9"/>
      <c r="J19" s="10">
        <f>SUMIFS('Finančni načrt I FAZA'!$L$14:$L$55,'Finančni načrt I FAZA'!$B$14:$B$55,"Partner 2",'Finančni načrt I FAZA'!$C$14:$C$55,"Stroški materiala, storitev, naložbe")</f>
        <v>0</v>
      </c>
      <c r="K19" s="7">
        <f>SUMIFS('Finančni načrt II FAZA'!$L$14:$L$55,'Finančni načrt II FAZA'!$B$14:$B$55,"Partner 2",'Finančni načrt II FAZA'!$C$14:$C$55,"Stroški materiala, storitev, naložbe")</f>
        <v>0</v>
      </c>
      <c r="L19" s="7">
        <f>SUMIFS('Finančni načrt III FAZA'!$L$14:$L$55,'Finančni načrt III FAZA'!$B$14:$B$55,"Partner 2",'Finančni načrt III FAZA'!$C$14:$C$55,"Stroški materiala, storitev, naložbe")</f>
        <v>0</v>
      </c>
      <c r="M19" s="9"/>
      <c r="N19" s="10">
        <f>SUMIFS('Finančni načrt I FAZA'!$L$14:$L$55,'Finančni načrt I FAZA'!$B$14:$B$55,"Partner 3",'Finančni načrt I FAZA'!$C$14:$C$55,"Stroški materiala, storitev, naložbe")</f>
        <v>0</v>
      </c>
      <c r="O19" s="7">
        <f>SUMIFS('Finančni načrt II FAZA'!$L$14:$L$55,'Finančni načrt II FAZA'!$B$14:$B$55,"Partner 3",'Finančni načrt II FAZA'!$C$14:$C$55,"Stroški materiala, storitev, naložbe")</f>
        <v>0</v>
      </c>
      <c r="P19" s="7">
        <f>SUMIFS('Finančni načrt III FAZA'!$L$14:$L$55,'Finančni načrt III FAZA'!$B$14:$B$55,"Partner 3",'Finančni načrt III FAZA'!$C$14:$C$55,"Stroški materiala, storitev, naložbe")</f>
        <v>0</v>
      </c>
      <c r="Q19" s="9"/>
      <c r="R19" s="10">
        <f>SUMIFS('Finančni načrt I FAZA'!$L$14:$L$55,'Finančni načrt I FAZA'!$B$14:$B$55,"Partner 4",'Finančni načrt I FAZA'!$C$14:$C$55,"Stroški materiala, storitev, naložbe")</f>
        <v>0</v>
      </c>
      <c r="S19" s="7">
        <f>SUMIFS('Finančni načrt II FAZA'!$L$14:$L$55,'Finančni načrt II FAZA'!$B$14:$B$55,"Partner 4",'Finančni načrt II FAZA'!$C$14:$C$55,"Stroški materiala, storitev, naložbe")</f>
        <v>0</v>
      </c>
      <c r="T19" s="7">
        <f>SUMIFS('Finančni načrt III FAZA'!$L$14:$L$55,'Finančni načrt III FAZA'!$B$14:$B$55,"Partner 4",'Finančni načrt III FAZA'!$C$14:$C$55,"Stroški materiala, storitev, naložbe")</f>
        <v>0</v>
      </c>
      <c r="U19" s="14"/>
      <c r="V19" s="10">
        <f>SUMIFS('Finančni načrt I FAZA'!$L$14:$L$55,'Finančni načrt I FAZA'!$B$14:$B$55,"Partner 5",'Finančni načrt I FAZA'!$C$14:$C$55,"Stroški materiala, storitev, naložbe")</f>
        <v>0</v>
      </c>
      <c r="W19" s="7">
        <f>SUMIFS('Finančni načrt II FAZA'!$L$14:$L$55,'Finančni načrt II FAZA'!$B$14:$B$55,"Partner 5",'Finančni načrt II FAZA'!$C$14:$C$55,"Stroški materiala, storitev, naložbe")</f>
        <v>0</v>
      </c>
      <c r="X19" s="7">
        <f>SUMIFS('Finančni načrt III FAZA'!$L$14:$L$55,'Finančni načrt III FAZA'!$B$14:$B$55,"Partner 5",'Finančni načrt III FAZA'!$C$14:$C$55,"Stroški materiala, storitev, naložbe")</f>
        <v>0</v>
      </c>
      <c r="Y19" s="9"/>
      <c r="Z19" s="10">
        <f>SUMIFS('Finančni načrt I FAZA'!$L$14:$L$55,'Finančni načrt I FAZA'!$B$14:$B$55,"Partner 6",'Finančni načrt I FAZA'!$C$14:$C$55,"Stroški materiala, storitev, naložbe")</f>
        <v>0</v>
      </c>
      <c r="AA19" s="7">
        <f>SUMIFS('Finančni načrt II FAZA'!$L$14:$L$55,'Finančni načrt II FAZA'!$B$14:$B$55,"Partner 6",'Finančni načrt II FAZA'!$C$14:$C$55,"Stroški materiala, storitev, naložbe")</f>
        <v>0</v>
      </c>
      <c r="AB19" s="7">
        <f>SUMIFS('Finančni načrt III FAZA'!$L$14:$L$55,'Finančni načrt III FAZA'!$B$14:$B$55,"Partner 6",'Finančni načrt III FAZA'!$C$14:$C$55,"Stroški materiala, storitev, naložbe")</f>
        <v>0</v>
      </c>
      <c r="AC19" s="9"/>
      <c r="AD19" s="19"/>
      <c r="AE19" s="20"/>
      <c r="AF19" s="20"/>
      <c r="AG19" s="21"/>
    </row>
    <row r="20" spans="1:46" ht="39.75" customHeight="1" x14ac:dyDescent="0.2">
      <c r="A20" s="182" t="s">
        <v>42</v>
      </c>
      <c r="B20" s="8">
        <f>+B21</f>
        <v>0</v>
      </c>
      <c r="C20" s="6">
        <f>+C21</f>
        <v>0</v>
      </c>
      <c r="D20" s="6">
        <f>+D21</f>
        <v>0</v>
      </c>
      <c r="E20" s="9">
        <f>+B20+C20+D20</f>
        <v>0</v>
      </c>
      <c r="F20" s="8">
        <f>+F21</f>
        <v>0</v>
      </c>
      <c r="G20" s="6">
        <f>+G21</f>
        <v>0</v>
      </c>
      <c r="H20" s="6">
        <f>+H21</f>
        <v>0</v>
      </c>
      <c r="I20" s="9">
        <f>+F20+G20+H20</f>
        <v>0</v>
      </c>
      <c r="J20" s="8">
        <f>+J21</f>
        <v>0</v>
      </c>
      <c r="K20" s="6">
        <f>+K21</f>
        <v>0</v>
      </c>
      <c r="L20" s="6">
        <f>+L21</f>
        <v>0</v>
      </c>
      <c r="M20" s="9">
        <f>+J20+K20+L20</f>
        <v>0</v>
      </c>
      <c r="N20" s="8">
        <f>+N21</f>
        <v>0</v>
      </c>
      <c r="O20" s="6">
        <f>+O21</f>
        <v>0</v>
      </c>
      <c r="P20" s="6">
        <f>+P21</f>
        <v>0</v>
      </c>
      <c r="Q20" s="9">
        <f>+N20+O20+P20</f>
        <v>0</v>
      </c>
      <c r="R20" s="8">
        <f>+R21</f>
        <v>0</v>
      </c>
      <c r="S20" s="6">
        <f>+S21</f>
        <v>0</v>
      </c>
      <c r="T20" s="6">
        <f>+T21</f>
        <v>0</v>
      </c>
      <c r="U20" s="14">
        <f>+R20+S20+T20</f>
        <v>0</v>
      </c>
      <c r="V20" s="8">
        <f>+V21</f>
        <v>0</v>
      </c>
      <c r="W20" s="6">
        <f>+W21</f>
        <v>0</v>
      </c>
      <c r="X20" s="6">
        <f>+X21</f>
        <v>0</v>
      </c>
      <c r="Y20" s="9">
        <f>+V20+W20+X20</f>
        <v>0</v>
      </c>
      <c r="Z20" s="8">
        <f>+Z21</f>
        <v>0</v>
      </c>
      <c r="AA20" s="6">
        <f>+AA21</f>
        <v>0</v>
      </c>
      <c r="AB20" s="6">
        <f>+AB21</f>
        <v>0</v>
      </c>
      <c r="AC20" s="9">
        <f>+Z20+AA20+AB20</f>
        <v>0</v>
      </c>
      <c r="AD20" s="16">
        <f>+B20+F20+J20+N20+R20+V20+Z20</f>
        <v>0</v>
      </c>
      <c r="AE20" s="17">
        <f>+C20+G20+K20+O20+S20+W20+AA20</f>
        <v>0</v>
      </c>
      <c r="AF20" s="17">
        <f>+D20+H20+L20+P20+T20+X20+AB20</f>
        <v>0</v>
      </c>
      <c r="AG20" s="18">
        <f>+AD20+AE20+AF20</f>
        <v>0</v>
      </c>
    </row>
    <row r="21" spans="1:46" ht="39.75" customHeight="1" x14ac:dyDescent="0.2">
      <c r="A21" s="183" t="s">
        <v>7</v>
      </c>
      <c r="B21" s="10">
        <f>SUMIFS('Finančni načrt I FAZA'!$L$14:$L$55,'Finančni načrt I FAZA'!$B$14:$B$55,"Nosilec operacije",'Finančni načrt I FAZA'!$C$14:$C$55,"PVN-delo")</f>
        <v>0</v>
      </c>
      <c r="C21" s="7">
        <f>SUMIFS('Finančni načrt II FAZA'!$L$14:$L$55,'Finančni načrt II FAZA'!$B$14:$B$55,"Nosilec operacije",'Finančni načrt II FAZA'!$C$14:$C$55,"PVN-delo")</f>
        <v>0</v>
      </c>
      <c r="D21" s="7">
        <f>SUMIFS('Finančni načrt III FAZA'!$L$14:$L$55,'Finančni načrt III FAZA'!$B$14:$B$55,"Nosilec operacije",'Finančni načrt III FAZA'!$C$14:$C$55,"PVN-delo")</f>
        <v>0</v>
      </c>
      <c r="E21" s="9"/>
      <c r="F21" s="10">
        <f>SUMIFS('Finančni načrt I FAZA'!$L$14:$L$55,'Finančni načrt I FAZA'!$B$14:$B$55,"Partner 1",'Finančni načrt I FAZA'!$C$14:$C$55,"PVN-delo")</f>
        <v>0</v>
      </c>
      <c r="G21" s="7">
        <f>SUMIFS('Finančni načrt II FAZA'!$L$14:$L$55,'Finančni načrt II FAZA'!$B$14:$B$55,"Partner 1",'Finančni načrt II FAZA'!$C$14:$C$55,"PVN-delo")</f>
        <v>0</v>
      </c>
      <c r="H21" s="7">
        <f>SUMIFS('Finančni načrt III FAZA'!$L$14:$L$55,'Finančni načrt III FAZA'!$B$14:$B$55,"Partner 1",'Finančni načrt III FAZA'!$C$14:$C$55,"PVN-delo")</f>
        <v>0</v>
      </c>
      <c r="I21" s="9"/>
      <c r="J21" s="10">
        <f>SUMIFS('Finančni načrt I FAZA'!$L$14:$L$55,'Finančni načrt I FAZA'!$B$14:$B$55,"Partner 2",'Finančni načrt I FAZA'!$C$14:$C$55,"PVN-delo")</f>
        <v>0</v>
      </c>
      <c r="K21" s="7">
        <f>SUMIFS('Finančni načrt II FAZA'!$L$14:$L$55,'Finančni načrt II FAZA'!$B$14:$B$55,"Partner 2",'Finančni načrt II FAZA'!$C$14:$C$55,"PVN-delo")</f>
        <v>0</v>
      </c>
      <c r="L21" s="7">
        <f>SUMIFS('Finančni načrt III FAZA'!$L$14:$L$55,'Finančni načrt III FAZA'!$B$14:$B$55,"Partner 2",'Finančni načrt III FAZA'!$C$14:$C$55,"PVN-delo")</f>
        <v>0</v>
      </c>
      <c r="M21" s="9"/>
      <c r="N21" s="10">
        <f>SUMIFS('Finančni načrt I FAZA'!$L$14:$L$55,'Finančni načrt I FAZA'!$B$14:$B$55,"Partner 3",'Finančni načrt I FAZA'!$C$14:$C$55,"PVN-delo")</f>
        <v>0</v>
      </c>
      <c r="O21" s="7">
        <f>SUMIFS('Finančni načrt II FAZA'!$L$14:$L$55,'Finančni načrt II FAZA'!$B$14:$B$55,"Partner 3",'Finančni načrt II FAZA'!$C$14:$C$55,"PVN-delo")</f>
        <v>0</v>
      </c>
      <c r="P21" s="7">
        <f>SUMIFS('Finančni načrt III FAZA'!$L$14:$L$55,'Finančni načrt III FAZA'!$B$14:$B$55,"Partner 3",'Finančni načrt III FAZA'!$C$14:$C$55,"PVN-delo")</f>
        <v>0</v>
      </c>
      <c r="Q21" s="9"/>
      <c r="R21" s="10">
        <f>SUMIFS('Finančni načrt I FAZA'!$L$14:$L$55,'Finančni načrt I FAZA'!$B$14:$B$55,"Partner 4",'Finančni načrt I FAZA'!$C$14:$C$55,"PVN-delo")</f>
        <v>0</v>
      </c>
      <c r="S21" s="7">
        <f>SUMIFS('Finančni načrt II FAZA'!$L$14:$L$55,'Finančni načrt II FAZA'!$B$14:$B$55,"Partner 4",'Finančni načrt II FAZA'!$C$14:$C$55,"PVN-delo")</f>
        <v>0</v>
      </c>
      <c r="T21" s="7">
        <f>SUMIFS('Finančni načrt III FAZA'!$L$14:$L$55,'Finančni načrt III FAZA'!$B$14:$B$55,"Partner 4",'Finančni načrt III FAZA'!$C$14:$C$55,"PVN-delo")</f>
        <v>0</v>
      </c>
      <c r="U21" s="14"/>
      <c r="V21" s="10">
        <f>SUMIFS('Finančni načrt I FAZA'!$L$14:$L$55,'Finančni načrt I FAZA'!$B$14:$B$55,"Partner 5",'Finančni načrt I FAZA'!$C$14:$C$55,"PVN-delo")</f>
        <v>0</v>
      </c>
      <c r="W21" s="7">
        <f>SUMIFS('Finančni načrt II FAZA'!$L$14:$L$55,'Finančni načrt II FAZA'!$B$14:$B$55,"Partner 5",'Finančni načrt II FAZA'!$C$14:$C$55,"PVN-delo")</f>
        <v>0</v>
      </c>
      <c r="X21" s="7">
        <f>SUMIFS('Finančni načrt III FAZA'!$L$14:$L$55,'Finančni načrt III FAZA'!$B$14:$B$55,"Partner 5",'Finančni načrt III FAZA'!$C$14:$C$55,"PVN-delo")</f>
        <v>0</v>
      </c>
      <c r="Y21" s="9"/>
      <c r="Z21" s="10">
        <f>SUMIFS('Finančni načrt I FAZA'!$L$14:$L$55,'Finančni načrt I FAZA'!$B$14:$B$55,"Partner 6",'Finančni načrt I FAZA'!$C$14:$C$55,"PVN-delo")</f>
        <v>0</v>
      </c>
      <c r="AA21" s="7">
        <f>SUMIFS('Finančni načrt II FAZA'!$L$14:$L$55,'Finančni načrt II FAZA'!$B$14:$B$55,"Partner 6",'Finančni načrt II FAZA'!$C$14:$C$55,"PVN-delo")</f>
        <v>0</v>
      </c>
      <c r="AB21" s="7">
        <f>SUMIFS('Finančni načrt III FAZA'!$L$14:$L$55,'Finančni načrt III FAZA'!$B$14:$B$55,"Partner 6",'Finančni načrt III FAZA'!$C$14:$C$55,"PVN-delo")</f>
        <v>0</v>
      </c>
      <c r="AC21" s="9"/>
      <c r="AD21" s="19"/>
      <c r="AE21" s="20"/>
      <c r="AF21" s="20"/>
      <c r="AG21" s="21"/>
    </row>
    <row r="22" spans="1:46" ht="39.75" customHeight="1" x14ac:dyDescent="0.2">
      <c r="A22" s="182" t="s">
        <v>36</v>
      </c>
      <c r="B22" s="8">
        <f t="shared" ref="B22:AB22" si="2">+B23</f>
        <v>0</v>
      </c>
      <c r="C22" s="6">
        <f t="shared" si="2"/>
        <v>0</v>
      </c>
      <c r="D22" s="6">
        <f t="shared" si="2"/>
        <v>0</v>
      </c>
      <c r="E22" s="9">
        <f>+B22+C22+D22</f>
        <v>0</v>
      </c>
      <c r="F22" s="8">
        <f t="shared" si="2"/>
        <v>0</v>
      </c>
      <c r="G22" s="6">
        <f t="shared" si="2"/>
        <v>0</v>
      </c>
      <c r="H22" s="6">
        <f t="shared" si="2"/>
        <v>0</v>
      </c>
      <c r="I22" s="9">
        <f>+F22+G22+H22</f>
        <v>0</v>
      </c>
      <c r="J22" s="8">
        <f t="shared" si="2"/>
        <v>0</v>
      </c>
      <c r="K22" s="6">
        <f t="shared" si="2"/>
        <v>0</v>
      </c>
      <c r="L22" s="6">
        <f t="shared" si="2"/>
        <v>0</v>
      </c>
      <c r="M22" s="9">
        <f>+J22+K22+L22</f>
        <v>0</v>
      </c>
      <c r="N22" s="8">
        <f t="shared" si="2"/>
        <v>0</v>
      </c>
      <c r="O22" s="6">
        <f t="shared" si="2"/>
        <v>0</v>
      </c>
      <c r="P22" s="6">
        <f t="shared" si="2"/>
        <v>0</v>
      </c>
      <c r="Q22" s="9">
        <f>+N22+O22+P22</f>
        <v>0</v>
      </c>
      <c r="R22" s="8">
        <f t="shared" si="2"/>
        <v>0</v>
      </c>
      <c r="S22" s="6">
        <f t="shared" si="2"/>
        <v>0</v>
      </c>
      <c r="T22" s="6">
        <f t="shared" si="2"/>
        <v>0</v>
      </c>
      <c r="U22" s="14">
        <f>+R22+S22+T22</f>
        <v>0</v>
      </c>
      <c r="V22" s="8">
        <f t="shared" si="2"/>
        <v>0</v>
      </c>
      <c r="W22" s="6">
        <f t="shared" si="2"/>
        <v>0</v>
      </c>
      <c r="X22" s="6">
        <f t="shared" si="2"/>
        <v>0</v>
      </c>
      <c r="Y22" s="9">
        <f>+V22+W22+X22</f>
        <v>0</v>
      </c>
      <c r="Z22" s="8">
        <f t="shared" si="2"/>
        <v>0</v>
      </c>
      <c r="AA22" s="6">
        <f t="shared" si="2"/>
        <v>0</v>
      </c>
      <c r="AB22" s="6">
        <f t="shared" si="2"/>
        <v>0</v>
      </c>
      <c r="AC22" s="9">
        <f>+Z22+AA22+AB22</f>
        <v>0</v>
      </c>
      <c r="AD22" s="16">
        <f>+B22+F22+J22+N22+R22+V22+Z22</f>
        <v>0</v>
      </c>
      <c r="AE22" s="17">
        <f>+C22+G22+K22+O22+S22+W22+AA22</f>
        <v>0</v>
      </c>
      <c r="AF22" s="17">
        <f>+D22+H22+L22+P22+T22+X22+AB22</f>
        <v>0</v>
      </c>
      <c r="AG22" s="18">
        <f>+AD22+AE22+AF22</f>
        <v>0</v>
      </c>
      <c r="AT22" s="2"/>
    </row>
    <row r="23" spans="1:46" ht="39.75" customHeight="1" x14ac:dyDescent="0.2">
      <c r="A23" s="183" t="s">
        <v>16</v>
      </c>
      <c r="B23" s="10">
        <f>SUMIFS('Finančni načrt I FAZA'!$L$14:$L$55,'Finančni načrt I FAZA'!$B$14:$B$55,"Nosilec operacije",'Finančni načrt I FAZA'!$C$14:$C$55,"Splošni stroški")</f>
        <v>0</v>
      </c>
      <c r="C23" s="7">
        <f>SUMIFS('Finančni načrt II FAZA'!$L$14:$L$55,'Finančni načrt II FAZA'!$B$14:$B$55,"Nosilec operacije",'Finančni načrt II FAZA'!$C$14:$C$55,"Splošni stroški")</f>
        <v>0</v>
      </c>
      <c r="D23" s="7">
        <f>SUMIFS('Finančni načrt III FAZA'!$L$14:$L$55,'Finančni načrt III FAZA'!$B$14:$B$55,"Nosilec operacije",'Finančni načrt III FAZA'!$C$14:$C$55,"Splošni stroški")</f>
        <v>0</v>
      </c>
      <c r="E23" s="9"/>
      <c r="F23" s="10">
        <f>SUMIFS('Finančni načrt I FAZA'!$L$14:$L$55,'Finančni načrt I FAZA'!$B$14:$B$55,"Partner 1",'Finančni načrt I FAZA'!$C$14:$C$55,"Splošni stroški")</f>
        <v>0</v>
      </c>
      <c r="G23" s="7">
        <f>SUMIFS('Finančni načrt II FAZA'!$L$14:$L$55,'Finančni načrt II FAZA'!$B$14:$B$55,"Partner 1",'Finančni načrt II FAZA'!$C$14:$C$55,"Splošni stroški")</f>
        <v>0</v>
      </c>
      <c r="H23" s="7">
        <f>SUMIFS('Finančni načrt III FAZA'!$L$14:$L$55,'Finančni načrt III FAZA'!$B$14:$B$55,"Partner 1",'Finančni načrt III FAZA'!$C$14:$C$55,"Splošni stroški")</f>
        <v>0</v>
      </c>
      <c r="I23" s="9"/>
      <c r="J23" s="10">
        <f>SUMIFS('Finančni načrt I FAZA'!$L$14:$L$55,'Finančni načrt I FAZA'!$B$14:$B$55,"Partner 2",'Finančni načrt I FAZA'!$C$14:$C$55,"Splošni stroški")</f>
        <v>0</v>
      </c>
      <c r="K23" s="7">
        <f>SUMIFS('Finančni načrt II FAZA'!$L$14:$L$55,'Finančni načrt II FAZA'!$B$14:$B$55,"Partner 2",'Finančni načrt II FAZA'!$C$14:$C$55,"Splošni stroški")</f>
        <v>0</v>
      </c>
      <c r="L23" s="7">
        <f>SUMIFS('Finančni načrt III FAZA'!$L$14:$L$55,'Finančni načrt III FAZA'!$B$14:$B$55,"Partner 2",'Finančni načrt III FAZA'!$C$14:$C$55,"Splošni stroški")</f>
        <v>0</v>
      </c>
      <c r="M23" s="9"/>
      <c r="N23" s="10">
        <f>SUMIFS('Finančni načrt I FAZA'!$L$14:$L$55,'Finančni načrt I FAZA'!$B$14:$B$55,"Partner 3",'Finančni načrt I FAZA'!$C$14:$C$55,"Splošni stroški")</f>
        <v>0</v>
      </c>
      <c r="O23" s="7">
        <f>SUMIFS('Finančni načrt II FAZA'!$L$14:$L$55,'Finančni načrt II FAZA'!$B$14:$B$55,"Partner 3",'Finančni načrt II FAZA'!$C$14:$C$55,"Splošni stroški")</f>
        <v>0</v>
      </c>
      <c r="P23" s="7">
        <f>SUMIFS('Finančni načrt III FAZA'!$L$14:$L$55,'Finančni načrt III FAZA'!$B$14:$B$55,"Partner 3",'Finančni načrt III FAZA'!$C$14:$C$55,"Splošni stroški")</f>
        <v>0</v>
      </c>
      <c r="Q23" s="9"/>
      <c r="R23" s="10">
        <f>SUMIFS('Finančni načrt I FAZA'!$L$14:$L$55,'Finančni načrt I FAZA'!$B$14:$B$55,"Partner 4",'Finančni načrt I FAZA'!$C$14:$C$55,"Splošni stroški")</f>
        <v>0</v>
      </c>
      <c r="S23" s="7">
        <f>SUMIFS('Finančni načrt II FAZA'!$L$14:$L$55,'Finančni načrt II FAZA'!$B$14:$B$55,"Partner 4",'Finančni načrt II FAZA'!$C$14:$C$55,"Splošni stroški")</f>
        <v>0</v>
      </c>
      <c r="T23" s="7">
        <f>SUMIFS('Finančni načrt III FAZA'!$L$14:$L$55,'Finančni načrt III FAZA'!$B$14:$B$55,"Partner 4",'Finančni načrt III FAZA'!$C$14:$C$55,"Splošni stroški")</f>
        <v>0</v>
      </c>
      <c r="U23" s="14"/>
      <c r="V23" s="10">
        <f>SUMIFS('Finančni načrt I FAZA'!$L$14:$L$55,'Finančni načrt I FAZA'!$B$14:$B$55,"Partner 5",'Finančni načrt I FAZA'!$C$14:$C$55,"Splošni stroški")</f>
        <v>0</v>
      </c>
      <c r="W23" s="7">
        <f>SUMIFS('Finančni načrt II FAZA'!$L$14:$L$55,'Finančni načrt II FAZA'!$B$14:$B$55,"Partner 5",'Finančni načrt II FAZA'!$C$14:$C$55,"Splošni stroški")</f>
        <v>0</v>
      </c>
      <c r="X23" s="7">
        <f>SUMIFS('Finančni načrt III FAZA'!$L$14:$L$55,'Finančni načrt III FAZA'!$B$14:$B$55,"Partner 5",'Finančni načrt III FAZA'!$C$14:$C$55,"Splošni stroški")</f>
        <v>0</v>
      </c>
      <c r="Y23" s="9"/>
      <c r="Z23" s="10">
        <f>SUMIFS('Finančni načrt I FAZA'!$L$14:$L$55,'Finančni načrt I FAZA'!$B$14:$B$55,"Partner 6",'Finančni načrt I FAZA'!$C$14:$C$55,"Splošni stroški")</f>
        <v>0</v>
      </c>
      <c r="AA23" s="7">
        <f>SUMIFS('Finančni načrt II FAZA'!$L$14:$L$55,'Finančni načrt II FAZA'!$B$14:$B$55,"Partner 6",'Finančni načrt II FAZA'!$C$14:$C$55,"Splošni stroški")</f>
        <v>0</v>
      </c>
      <c r="AB23" s="7">
        <f>SUMIFS('Finančni načrt III FAZA'!$L$14:$L$55,'Finančni načrt III FAZA'!$B$14:$B$55,"Partner 6",'Finančni načrt III FAZA'!$C$14:$C$55,"Splošni stroški")</f>
        <v>0</v>
      </c>
      <c r="AC23" s="9"/>
      <c r="AD23" s="19"/>
      <c r="AE23" s="20"/>
      <c r="AF23" s="20"/>
      <c r="AG23" s="21"/>
    </row>
    <row r="24" spans="1:46" ht="39.75" customHeight="1" x14ac:dyDescent="0.2">
      <c r="A24" s="182" t="s">
        <v>37</v>
      </c>
      <c r="B24" s="8">
        <f t="shared" ref="B24:AB24" si="3">+B25</f>
        <v>0</v>
      </c>
      <c r="C24" s="6">
        <f t="shared" si="3"/>
        <v>0</v>
      </c>
      <c r="D24" s="6">
        <f t="shared" si="3"/>
        <v>0</v>
      </c>
      <c r="E24" s="9">
        <f>+B24+C24+D24</f>
        <v>0</v>
      </c>
      <c r="F24" s="8">
        <f t="shared" si="3"/>
        <v>0</v>
      </c>
      <c r="G24" s="6">
        <f t="shared" si="3"/>
        <v>0</v>
      </c>
      <c r="H24" s="6">
        <f t="shared" si="3"/>
        <v>0</v>
      </c>
      <c r="I24" s="9">
        <f>+F24+G24+H24</f>
        <v>0</v>
      </c>
      <c r="J24" s="8">
        <f t="shared" si="3"/>
        <v>0</v>
      </c>
      <c r="K24" s="6">
        <f t="shared" si="3"/>
        <v>0</v>
      </c>
      <c r="L24" s="6">
        <f t="shared" si="3"/>
        <v>0</v>
      </c>
      <c r="M24" s="9">
        <f>+J24+K24+L24</f>
        <v>0</v>
      </c>
      <c r="N24" s="8">
        <f t="shared" si="3"/>
        <v>0</v>
      </c>
      <c r="O24" s="6">
        <f t="shared" si="3"/>
        <v>0</v>
      </c>
      <c r="P24" s="6">
        <f t="shared" si="3"/>
        <v>0</v>
      </c>
      <c r="Q24" s="9">
        <f>+N24+O24+P24</f>
        <v>0</v>
      </c>
      <c r="R24" s="8">
        <f t="shared" si="3"/>
        <v>0</v>
      </c>
      <c r="S24" s="6">
        <f t="shared" si="3"/>
        <v>0</v>
      </c>
      <c r="T24" s="6">
        <f t="shared" si="3"/>
        <v>0</v>
      </c>
      <c r="U24" s="14">
        <f>+R24+S24+T24</f>
        <v>0</v>
      </c>
      <c r="V24" s="8">
        <f t="shared" si="3"/>
        <v>0</v>
      </c>
      <c r="W24" s="6">
        <f t="shared" si="3"/>
        <v>0</v>
      </c>
      <c r="X24" s="6">
        <f t="shared" si="3"/>
        <v>0</v>
      </c>
      <c r="Y24" s="9">
        <f>+V24+W24+X24</f>
        <v>0</v>
      </c>
      <c r="Z24" s="8">
        <f t="shared" si="3"/>
        <v>0</v>
      </c>
      <c r="AA24" s="6">
        <f t="shared" si="3"/>
        <v>0</v>
      </c>
      <c r="AB24" s="6">
        <f t="shared" si="3"/>
        <v>0</v>
      </c>
      <c r="AC24" s="9">
        <f>+Z24+AA24+AB24</f>
        <v>0</v>
      </c>
      <c r="AD24" s="16">
        <f>+B24+F24+J24+N24+R24+V24+Z24</f>
        <v>0</v>
      </c>
      <c r="AE24" s="17">
        <f>+C24+G24+K24+O24+S24+W24+AA24</f>
        <v>0</v>
      </c>
      <c r="AF24" s="17">
        <f>+D24+H24+L24+P24+T24+X24+AB24</f>
        <v>0</v>
      </c>
      <c r="AG24" s="18">
        <f>+AD24+AE24+AF24</f>
        <v>0</v>
      </c>
    </row>
    <row r="25" spans="1:46" ht="39.75" customHeight="1" x14ac:dyDescent="0.2">
      <c r="A25" s="183" t="s">
        <v>10</v>
      </c>
      <c r="B25" s="10">
        <f>SUMIFS('Finančni načrt I FAZA'!$L$14:$L$55,'Finančni načrt I FAZA'!$B$14:$B$55,"Nosilec operacije",'Finančni načrt I FAZA'!$C$14:$C$55,"Stroški nakupa zemljišča")</f>
        <v>0</v>
      </c>
      <c r="C25" s="7">
        <f>SUMIFS('Finančni načrt II FAZA'!$L$14:$L$55,'Finančni načrt II FAZA'!$B$14:$B$55,"Nosilec operacije",'Finančni načrt II FAZA'!$C$14:$C$55,"Stroški nakupa zemljišča")</f>
        <v>0</v>
      </c>
      <c r="D25" s="7">
        <f>SUMIFS('Finančni načrt III FAZA'!$L$14:$L$55,'Finančni načrt III FAZA'!$B$14:$B$55,"Nosilec operacije",'Finančni načrt III FAZA'!$C$14:$C$55,"Stroški nakupa zemljišča")</f>
        <v>0</v>
      </c>
      <c r="E25" s="9"/>
      <c r="F25" s="10">
        <f>SUMIFS('Finančni načrt I FAZA'!$L$14:$L$55,'Finančni načrt I FAZA'!$B$14:$B$55,"Partner 1",'Finančni načrt I FAZA'!$C$14:$C$55,"Stroški nakupa zemljišča")</f>
        <v>0</v>
      </c>
      <c r="G25" s="7">
        <f>SUMIFS('Finančni načrt II FAZA'!$L$14:$L$55,'Finančni načrt II FAZA'!$B$14:$B$55,"Partner 1",'Finančni načrt II FAZA'!$C$14:$C$55,"Stroški nakupa zemljišča")</f>
        <v>0</v>
      </c>
      <c r="H25" s="7">
        <f>SUMIFS('Finančni načrt III FAZA'!$L$14:$L$55,'Finančni načrt III FAZA'!$B$14:$B$55,"Partner 1",'Finančni načrt III FAZA'!$C$14:$C$55,"Stroški nakupa zemljišča")</f>
        <v>0</v>
      </c>
      <c r="I25" s="9"/>
      <c r="J25" s="10">
        <f>SUMIFS('Finančni načrt I FAZA'!$L$14:$L$55,'Finančni načrt I FAZA'!$B$14:$B$55,"Partner 2",'Finančni načrt I FAZA'!$C$14:$C$55,"Stroški nakupa zemljišča")</f>
        <v>0</v>
      </c>
      <c r="K25" s="7">
        <f>SUMIFS('Finančni načrt II FAZA'!$L$14:$L$55,'Finančni načrt II FAZA'!$B$14:$B$55,"Partner 2",'Finančni načrt II FAZA'!$C$14:$C$55,"Stroški nakupa zemljišča")</f>
        <v>0</v>
      </c>
      <c r="L25" s="7">
        <f>SUMIFS('Finančni načrt III FAZA'!$L$14:$L$55,'Finančni načrt III FAZA'!$B$14:$B$55,"Partner 2",'Finančni načrt III FAZA'!$C$14:$C$55,"Stroški nakupa zemljišča")</f>
        <v>0</v>
      </c>
      <c r="M25" s="9"/>
      <c r="N25" s="10">
        <f>SUMIFS('Finančni načrt I FAZA'!$L$14:$L$55,'Finančni načrt I FAZA'!$B$14:$B$55,"Partner 3",'Finančni načrt I FAZA'!$C$14:$C$55,"Stroški nakupa zemljišča")</f>
        <v>0</v>
      </c>
      <c r="O25" s="7">
        <f>SUMIFS('Finančni načrt II FAZA'!$L$14:$L$55,'Finančni načrt II FAZA'!$B$14:$B$55,"Partner 3",'Finančni načrt II FAZA'!$C$14:$C$55,"Stroški nakupa zemljišča")</f>
        <v>0</v>
      </c>
      <c r="P25" s="7">
        <f>SUMIFS('Finančni načrt III FAZA'!$L$14:$L$55,'Finančni načrt III FAZA'!$B$14:$B$55,"Partner 3",'Finančni načrt III FAZA'!$C$14:$C$55,"Stroški nakupa zemljišča")</f>
        <v>0</v>
      </c>
      <c r="Q25" s="9"/>
      <c r="R25" s="10">
        <f>SUMIFS('Finančni načrt I FAZA'!$L$14:$L$55,'Finančni načrt I FAZA'!$B$14:$B$55,"Partner 4",'Finančni načrt I FAZA'!$C$14:$C$55,"Stroški nakupa zemljišča")</f>
        <v>0</v>
      </c>
      <c r="S25" s="7">
        <f>SUMIFS('Finančni načrt II FAZA'!$L$14:$L$55,'Finančni načrt II FAZA'!$B$14:$B$55,"Partner 4",'Finančni načrt II FAZA'!$C$14:$C$55,"Stroški nakupa zemljišča")</f>
        <v>0</v>
      </c>
      <c r="T25" s="7">
        <f>SUMIFS('Finančni načrt III FAZA'!$L$14:$L$55,'Finančni načrt III FAZA'!$B$14:$B$55,"Partner 4",'Finančni načrt III FAZA'!$C$14:$C$55,"Stroški nakupa zemljišča")</f>
        <v>0</v>
      </c>
      <c r="U25" s="14"/>
      <c r="V25" s="10">
        <f>SUMIFS('Finančni načrt I FAZA'!$L$14:$L$55,'Finančni načrt I FAZA'!$B$14:$B$55,"Partner 5",'Finančni načrt I FAZA'!$C$14:$C$55,"Stroški nakupa zemljišča")</f>
        <v>0</v>
      </c>
      <c r="W25" s="7">
        <f>SUMIFS('Finančni načrt II FAZA'!$L$14:$L$55,'Finančni načrt II FAZA'!$B$14:$B$55,"Partner 5",'Finančni načrt II FAZA'!$C$14:$C$55,"Stroški nakupa zemljišča")</f>
        <v>0</v>
      </c>
      <c r="X25" s="7">
        <f>SUMIFS('Finančni načrt III FAZA'!$L$14:$L$55,'Finančni načrt III FAZA'!$B$14:$B$55,"Partner 5",'Finančni načrt III FAZA'!$C$14:$C$55,"Stroški nakupa zemljišča")</f>
        <v>0</v>
      </c>
      <c r="Y25" s="9"/>
      <c r="Z25" s="10">
        <f>SUMIFS('Finančni načrt I FAZA'!$L$14:$L$55,'Finančni načrt I FAZA'!$B$14:$B$55,"Partner 6",'Finančni načrt I FAZA'!$C$14:$C$55,"Stroški nakupa zemljišča")</f>
        <v>0</v>
      </c>
      <c r="AA25" s="7">
        <f>SUMIFS('Finančni načrt II FAZA'!$L$14:$L$55,'Finančni načrt II FAZA'!$B$14:$B$55,"Partner 6",'Finančni načrt II FAZA'!$C$14:$C$55,"Stroški nakupa zemljišča")</f>
        <v>0</v>
      </c>
      <c r="AB25" s="7">
        <f>SUMIFS('Finančni načrt III FAZA'!$L$14:$L$55,'Finančni načrt III FAZA'!$B$14:$B$55,"Partner 6",'Finančni načrt III FAZA'!$C$14:$C$55,"Stroški nakupa zemljišča")</f>
        <v>0</v>
      </c>
      <c r="AC25" s="9"/>
      <c r="AD25" s="19"/>
      <c r="AE25" s="20"/>
      <c r="AF25" s="20"/>
      <c r="AG25" s="21"/>
    </row>
    <row r="26" spans="1:46" ht="39.75" customHeight="1" x14ac:dyDescent="0.2">
      <c r="A26" s="182" t="s">
        <v>38</v>
      </c>
      <c r="B26" s="8">
        <f t="shared" ref="B26:AB26" si="4">+B27</f>
        <v>0</v>
      </c>
      <c r="C26" s="6">
        <f t="shared" si="4"/>
        <v>0</v>
      </c>
      <c r="D26" s="6">
        <f t="shared" si="4"/>
        <v>0</v>
      </c>
      <c r="E26" s="9">
        <f>+B26+C26+D26</f>
        <v>0</v>
      </c>
      <c r="F26" s="8">
        <f t="shared" si="4"/>
        <v>0</v>
      </c>
      <c r="G26" s="6">
        <f t="shared" si="4"/>
        <v>0</v>
      </c>
      <c r="H26" s="6">
        <f t="shared" si="4"/>
        <v>0</v>
      </c>
      <c r="I26" s="9">
        <f>+F26+G26+H26</f>
        <v>0</v>
      </c>
      <c r="J26" s="8">
        <f t="shared" si="4"/>
        <v>0</v>
      </c>
      <c r="K26" s="6">
        <f t="shared" si="4"/>
        <v>0</v>
      </c>
      <c r="L26" s="6">
        <f t="shared" si="4"/>
        <v>0</v>
      </c>
      <c r="M26" s="9">
        <f>+J26+K26+L26</f>
        <v>0</v>
      </c>
      <c r="N26" s="8">
        <f t="shared" si="4"/>
        <v>0</v>
      </c>
      <c r="O26" s="6">
        <f t="shared" si="4"/>
        <v>0</v>
      </c>
      <c r="P26" s="6">
        <f t="shared" si="4"/>
        <v>0</v>
      </c>
      <c r="Q26" s="9">
        <f>+N26+O26+P26</f>
        <v>0</v>
      </c>
      <c r="R26" s="8">
        <f t="shared" si="4"/>
        <v>0</v>
      </c>
      <c r="S26" s="6">
        <f t="shared" si="4"/>
        <v>0</v>
      </c>
      <c r="T26" s="6">
        <f t="shared" si="4"/>
        <v>0</v>
      </c>
      <c r="U26" s="14">
        <f>+R26+S26+T26</f>
        <v>0</v>
      </c>
      <c r="V26" s="8">
        <f t="shared" si="4"/>
        <v>0</v>
      </c>
      <c r="W26" s="6">
        <f t="shared" si="4"/>
        <v>0</v>
      </c>
      <c r="X26" s="6">
        <f t="shared" si="4"/>
        <v>0</v>
      </c>
      <c r="Y26" s="9">
        <f>+V26+W26+X26</f>
        <v>0</v>
      </c>
      <c r="Z26" s="8">
        <f t="shared" si="4"/>
        <v>0</v>
      </c>
      <c r="AA26" s="6">
        <f t="shared" si="4"/>
        <v>0</v>
      </c>
      <c r="AB26" s="6">
        <f t="shared" si="4"/>
        <v>0</v>
      </c>
      <c r="AC26" s="9">
        <f>+Z26+AA26+AB26</f>
        <v>0</v>
      </c>
      <c r="AD26" s="16">
        <f>+B26+F26+J26+N26+R26+V26+Z26</f>
        <v>0</v>
      </c>
      <c r="AE26" s="17">
        <f>+C26+G26+K26+O26+S26+W26+AA26</f>
        <v>0</v>
      </c>
      <c r="AF26" s="17">
        <f>+D26+H26+L26+P26+T26+X26+AB26</f>
        <v>0</v>
      </c>
      <c r="AG26" s="18">
        <f>+AD26+AE26+AF26</f>
        <v>0</v>
      </c>
    </row>
    <row r="27" spans="1:46" ht="39.75" customHeight="1" x14ac:dyDescent="0.2">
      <c r="A27" s="183" t="s">
        <v>25</v>
      </c>
      <c r="B27" s="10">
        <f>SUMIFS('Finančni načrt I FAZA'!$L$14:$L$55,'Finančni načrt I FAZA'!$B$14:$B$55,"Nosilec operacije",'Finančni načrt I FAZA'!$C$14:$C$55,"Stroški promocije")</f>
        <v>0</v>
      </c>
      <c r="C27" s="7">
        <f>SUMIFS('Finančni načrt II FAZA'!$L$14:$L$55,'Finančni načrt II FAZA'!$B$14:$B$55,"Nosilec operacije",'Finančni načrt II FAZA'!$C$14:$C$55,"Stroški promocije")</f>
        <v>0</v>
      </c>
      <c r="D27" s="7">
        <f>SUMIFS('Finančni načrt III FAZA'!$L$14:$L$55,'Finančni načrt III FAZA'!$B$14:$B$55,"Nosilec operacije",'Finančni načrt III FAZA'!$C$14:$C$55,"Stroški promocije")</f>
        <v>0</v>
      </c>
      <c r="E27" s="9"/>
      <c r="F27" s="10">
        <f>SUMIFS('Finančni načrt I FAZA'!$L$14:$L$55,'Finančni načrt I FAZA'!$B$14:$B$55,"Partner 1",'Finančni načrt I FAZA'!$C$14:$C$55,"Stroški promocije")</f>
        <v>0</v>
      </c>
      <c r="G27" s="7">
        <f>SUMIFS('Finančni načrt II FAZA'!$L$14:$L$55,'Finančni načrt II FAZA'!$B$14:$B$55,"Partner 1",'Finančni načrt II FAZA'!$C$14:$C$55,"Stroški promocije")</f>
        <v>0</v>
      </c>
      <c r="H27" s="7">
        <f>SUMIFS('Finančni načrt III FAZA'!$L$14:$L$55,'Finančni načrt III FAZA'!$B$14:$B$55,"Partner 1",'Finančni načrt III FAZA'!$C$14:$C$55,"Stroški promocije")</f>
        <v>0</v>
      </c>
      <c r="I27" s="9"/>
      <c r="J27" s="10">
        <f>SUMIFS('Finančni načrt I FAZA'!$L$14:$L$55,'Finančni načrt I FAZA'!$B$14:$B$55,"Partner 2",'Finančni načrt I FAZA'!$C$14:$C$55,"Stroški promocije")</f>
        <v>0</v>
      </c>
      <c r="K27" s="7">
        <f>SUMIFS('Finančni načrt II FAZA'!$L$14:$L$55,'Finančni načrt II FAZA'!$B$14:$B$55,"Partner 2",'Finančni načrt II FAZA'!$C$14:$C$55,"Stroški promocije")</f>
        <v>0</v>
      </c>
      <c r="L27" s="7">
        <f>SUMIFS('Finančni načrt III FAZA'!$L$14:$L$55,'Finančni načrt III FAZA'!$B$14:$B$55,"Partner 2",'Finančni načrt III FAZA'!$C$14:$C$55,"Stroški promocije")</f>
        <v>0</v>
      </c>
      <c r="M27" s="9"/>
      <c r="N27" s="10">
        <f>SUMIFS('Finančni načrt I FAZA'!$L$14:$L$55,'Finančni načrt I FAZA'!$B$14:$B$55,"Partner 3",'Finančni načrt I FAZA'!$C$14:$C$55,"Stroški promocije")</f>
        <v>0</v>
      </c>
      <c r="O27" s="7">
        <f>SUMIFS('Finančni načrt II FAZA'!$L$14:$L$55,'Finančni načrt II FAZA'!$B$14:$B$55,"Partner 3",'Finančni načrt II FAZA'!$C$14:$C$55,"Stroški promocije")</f>
        <v>0</v>
      </c>
      <c r="P27" s="7">
        <f>SUMIFS('Finančni načrt III FAZA'!$L$14:$L$55,'Finančni načrt III FAZA'!$B$14:$B$55,"Partner 3",'Finančni načrt III FAZA'!$C$14:$C$55,"Stroški promocije")</f>
        <v>0</v>
      </c>
      <c r="Q27" s="9"/>
      <c r="R27" s="10">
        <f>SUMIFS('Finančni načrt I FAZA'!$L$14:$L$55,'Finančni načrt I FAZA'!$B$14:$B$55,"Partner 4",'Finančni načrt I FAZA'!$C$14:$C$55,"Stroški promocije")</f>
        <v>0</v>
      </c>
      <c r="S27" s="7">
        <f>SUMIFS('Finančni načrt II FAZA'!$L$14:$L$55,'Finančni načrt II FAZA'!$B$14:$B$55,"Partner 4",'Finančni načrt II FAZA'!$C$14:$C$55,"Stroški promocije")</f>
        <v>0</v>
      </c>
      <c r="T27" s="7">
        <f>SUMIFS('Finančni načrt III FAZA'!$L$14:$L$55,'Finančni načrt III FAZA'!$B$14:$B$55,"Partner 4",'Finančni načrt III FAZA'!$C$14:$C$55,"Stroški promocije")</f>
        <v>0</v>
      </c>
      <c r="U27" s="14"/>
      <c r="V27" s="10">
        <f>SUMIFS('Finančni načrt I FAZA'!$L$14:$L$55,'Finančni načrt I FAZA'!$B$14:$B$55,"Partner 5",'Finančni načrt I FAZA'!$C$14:$C$55,"Stroški promocije")</f>
        <v>0</v>
      </c>
      <c r="W27" s="7">
        <f>SUMIFS('Finančni načrt II FAZA'!$L$14:$L$55,'Finančni načrt II FAZA'!$B$14:$B$55,"Partner 5",'Finančni načrt II FAZA'!$C$14:$C$55,"Stroški promocije")</f>
        <v>0</v>
      </c>
      <c r="X27" s="7">
        <f>SUMIFS('Finančni načrt III FAZA'!$L$14:$L$55,'Finančni načrt III FAZA'!$B$14:$B$55,"Partner 5",'Finančni načrt III FAZA'!$C$14:$C$55,"Stroški promocije")</f>
        <v>0</v>
      </c>
      <c r="Y27" s="9"/>
      <c r="Z27" s="10">
        <f>SUMIFS('Finančni načrt I FAZA'!$L$14:$L$55,'Finančni načrt I FAZA'!$B$14:$B$55,"Partner 6",'Finančni načrt I FAZA'!$C$14:$C$55,"Stroški promocije")</f>
        <v>0</v>
      </c>
      <c r="AA27" s="7">
        <f>SUMIFS('Finančni načrt II FAZA'!$L$14:$L$55,'Finančni načrt II FAZA'!$B$14:$B$55,"Partner 6",'Finančni načrt II FAZA'!$C$14:$C$55,"Stroški promocije")</f>
        <v>0</v>
      </c>
      <c r="AB27" s="7">
        <f>SUMIFS('Finančni načrt III FAZA'!$L$14:$L$55,'Finančni načrt III FAZA'!$B$14:$B$55,"Partner 6",'Finančni načrt III FAZA'!$C$14:$C$55,"Stroški promocije")</f>
        <v>0</v>
      </c>
      <c r="AC27" s="9"/>
      <c r="AD27" s="19"/>
      <c r="AE27" s="20"/>
      <c r="AF27" s="20"/>
      <c r="AG27" s="21"/>
    </row>
    <row r="28" spans="1:46" ht="39.75" customHeight="1" x14ac:dyDescent="0.2">
      <c r="A28" s="182" t="s">
        <v>41</v>
      </c>
      <c r="B28" s="8">
        <f>SUM(B15+B18+B20+B22+B24+B26)</f>
        <v>0</v>
      </c>
      <c r="C28" s="6">
        <f>SUM(C15+C18+C20+C22)</f>
        <v>0</v>
      </c>
      <c r="D28" s="6">
        <f>SUM(D15+D18+D20+D22)</f>
        <v>0</v>
      </c>
      <c r="E28" s="9">
        <f>+B28+C28+D28</f>
        <v>0</v>
      </c>
      <c r="F28" s="8">
        <f>SUM(F15+F18+F20+F22)</f>
        <v>0</v>
      </c>
      <c r="G28" s="6">
        <f>SUM(G15+G18+G20+G22)</f>
        <v>0</v>
      </c>
      <c r="H28" s="6">
        <f>SUM(H15+H18+H20+H22)</f>
        <v>0</v>
      </c>
      <c r="I28" s="9">
        <f>+F28+G28+H28</f>
        <v>0</v>
      </c>
      <c r="J28" s="8">
        <f>SUM(J15+J18+J20+J22)</f>
        <v>0</v>
      </c>
      <c r="K28" s="6">
        <f>SUM(K15+K18+K20+K22)</f>
        <v>0</v>
      </c>
      <c r="L28" s="6">
        <f>SUM(L15+L18+L20+L22)</f>
        <v>0</v>
      </c>
      <c r="M28" s="9">
        <f>+J28+K28+L28</f>
        <v>0</v>
      </c>
      <c r="N28" s="8">
        <f>SUM(N15+N18+N20+N22)</f>
        <v>0</v>
      </c>
      <c r="O28" s="6">
        <f>SUM(O15+O18+O20+O22)</f>
        <v>0</v>
      </c>
      <c r="P28" s="6">
        <f>SUM(P15+P18+P20+P22)</f>
        <v>0</v>
      </c>
      <c r="Q28" s="9">
        <f>+N28+O28+P28</f>
        <v>0</v>
      </c>
      <c r="R28" s="8">
        <f>SUM(R15+R18+R20+R22)</f>
        <v>0</v>
      </c>
      <c r="S28" s="6">
        <f>SUM(S15+S18+S20+S22)</f>
        <v>0</v>
      </c>
      <c r="T28" s="6">
        <f>SUM(T15+T18+T20+T22)</f>
        <v>0</v>
      </c>
      <c r="U28" s="14">
        <f>+R28+S28+T28</f>
        <v>0</v>
      </c>
      <c r="V28" s="8">
        <f>SUM(V15+V18+V20+V22)</f>
        <v>0</v>
      </c>
      <c r="W28" s="6">
        <f>SUM(W15+W18+W20+W22)</f>
        <v>0</v>
      </c>
      <c r="X28" s="6">
        <f>SUM(X15+X18+X20+X22)</f>
        <v>0</v>
      </c>
      <c r="Y28" s="9">
        <f>+V28+W28+X28</f>
        <v>0</v>
      </c>
      <c r="Z28" s="8">
        <f>SUM(Z15+Z18+Z20+Z22)</f>
        <v>0</v>
      </c>
      <c r="AA28" s="6">
        <f>SUM(AA15+AA18+AA20+AA22)</f>
        <v>0</v>
      </c>
      <c r="AB28" s="6">
        <f>SUM(AB15+AB18+AB20+AB22)</f>
        <v>0</v>
      </c>
      <c r="AC28" s="9">
        <f>+Z28+AA28+AB28</f>
        <v>0</v>
      </c>
      <c r="AD28" s="16">
        <f>+AD15+AD18+AD20+AD22+AD24+AD26</f>
        <v>0</v>
      </c>
      <c r="AE28" s="17">
        <f>+AE15+AE18+AE20+AE22+AE24+AE26</f>
        <v>0</v>
      </c>
      <c r="AF28" s="17">
        <f>+AF15+AF18+AF20+AF22+AF24+AF26</f>
        <v>0</v>
      </c>
      <c r="AG28" s="18">
        <f>+AD28+AE28+AF28</f>
        <v>0</v>
      </c>
    </row>
    <row r="29" spans="1:46" ht="39.75" customHeight="1" x14ac:dyDescent="0.2">
      <c r="A29" s="182" t="s">
        <v>39</v>
      </c>
      <c r="B29" s="8">
        <f>+B30</f>
        <v>0</v>
      </c>
      <c r="C29" s="6">
        <f t="shared" ref="C29:AB29" si="5">+C30</f>
        <v>0</v>
      </c>
      <c r="D29" s="6">
        <f t="shared" si="5"/>
        <v>0</v>
      </c>
      <c r="E29" s="9">
        <f>+B29+C29+D29</f>
        <v>0</v>
      </c>
      <c r="F29" s="8">
        <f t="shared" si="5"/>
        <v>0</v>
      </c>
      <c r="G29" s="6">
        <f t="shared" si="5"/>
        <v>0</v>
      </c>
      <c r="H29" s="6">
        <f t="shared" si="5"/>
        <v>0</v>
      </c>
      <c r="I29" s="9">
        <f>+F29+G29+H29</f>
        <v>0</v>
      </c>
      <c r="J29" s="8">
        <f t="shared" si="5"/>
        <v>0</v>
      </c>
      <c r="K29" s="6">
        <f t="shared" si="5"/>
        <v>0</v>
      </c>
      <c r="L29" s="6">
        <f t="shared" si="5"/>
        <v>0</v>
      </c>
      <c r="M29" s="9">
        <f>+J29+K29+L29</f>
        <v>0</v>
      </c>
      <c r="N29" s="8">
        <f t="shared" si="5"/>
        <v>0</v>
      </c>
      <c r="O29" s="6">
        <f t="shared" si="5"/>
        <v>0</v>
      </c>
      <c r="P29" s="6">
        <f t="shared" si="5"/>
        <v>0</v>
      </c>
      <c r="Q29" s="9">
        <f>+N29+O29+P29</f>
        <v>0</v>
      </c>
      <c r="R29" s="8">
        <f t="shared" si="5"/>
        <v>0</v>
      </c>
      <c r="S29" s="6">
        <f t="shared" si="5"/>
        <v>0</v>
      </c>
      <c r="T29" s="6">
        <f t="shared" si="5"/>
        <v>0</v>
      </c>
      <c r="U29" s="14">
        <f>+R29+S29+T29</f>
        <v>0</v>
      </c>
      <c r="V29" s="8">
        <f t="shared" si="5"/>
        <v>0</v>
      </c>
      <c r="W29" s="6">
        <f t="shared" si="5"/>
        <v>0</v>
      </c>
      <c r="X29" s="6">
        <f t="shared" si="5"/>
        <v>0</v>
      </c>
      <c r="Y29" s="9">
        <f>+V29+W29+X29</f>
        <v>0</v>
      </c>
      <c r="Z29" s="8">
        <f t="shared" si="5"/>
        <v>0</v>
      </c>
      <c r="AA29" s="6">
        <f t="shared" si="5"/>
        <v>0</v>
      </c>
      <c r="AB29" s="6">
        <f t="shared" si="5"/>
        <v>0</v>
      </c>
      <c r="AC29" s="9">
        <f>+Z29+AA29+AB29</f>
        <v>0</v>
      </c>
      <c r="AD29" s="16">
        <f>+B29+F29+J29+N29+R29+V29+Z29</f>
        <v>0</v>
      </c>
      <c r="AE29" s="17">
        <f>+C29+G29+K29+O29+S29+W29+AA29</f>
        <v>0</v>
      </c>
      <c r="AF29" s="17">
        <f>+D29+H29+L29+P29+T29+X29+AB29</f>
        <v>0</v>
      </c>
      <c r="AG29" s="18">
        <f>+AD29+AE29+AF29</f>
        <v>0</v>
      </c>
    </row>
    <row r="30" spans="1:46" ht="39.75" customHeight="1" thickBot="1" x14ac:dyDescent="0.25">
      <c r="A30" s="184" t="s">
        <v>26</v>
      </c>
      <c r="B30" s="11">
        <f>SUMIF('Finančni načrt I FAZA'!$B$14:$B$55,"Nosilec operacije",'Finančni načrt I FAZA'!$I$14:$I$55)</f>
        <v>0</v>
      </c>
      <c r="C30" s="12">
        <f>SUMIF('Finančni načrt II FAZA'!$B$14:$B$55,"Nosilec operacije",'Finančni načrt II FAZA'!$I$14:$I$55)</f>
        <v>0</v>
      </c>
      <c r="D30" s="12">
        <f>SUMIF('Finančni načrt III FAZA'!$B$14:$B$55,"Nosilec operacije",'Finančni načrt III FAZA'!$I$14:$I$55)</f>
        <v>0</v>
      </c>
      <c r="E30" s="13"/>
      <c r="F30" s="11">
        <f>SUMIF('Finančni načrt I FAZA'!$B$14:$B$55,"Partner 1",'Finančni načrt I FAZA'!$I$14:$I$55)</f>
        <v>0</v>
      </c>
      <c r="G30" s="12">
        <f>SUMIF('Finančni načrt II FAZA'!$B$14:$B$55,"Partner 1",'Finančni načrt II FAZA'!$I$14:$I$55)</f>
        <v>0</v>
      </c>
      <c r="H30" s="12">
        <f>SUMIF('Finančni načrt III FAZA'!$B$14:$B$55,"Partner 1",'Finančni načrt III FAZA'!$I$14:$I$55)</f>
        <v>0</v>
      </c>
      <c r="I30" s="13"/>
      <c r="J30" s="11">
        <f>SUMIF('Finančni načrt I FAZA'!$B$14:$B$55,"Partner 2",'Finančni načrt I FAZA'!$I$14:$I$55)</f>
        <v>0</v>
      </c>
      <c r="K30" s="12">
        <f>SUMIF('Finančni načrt II FAZA'!$B$14:$B$55,"Partner 2",'Finančni načrt II FAZA'!$I$14:$I$55)</f>
        <v>0</v>
      </c>
      <c r="L30" s="12">
        <f>SUMIF('Finančni načrt III FAZA'!$B$14:$B$55,"Partner 2",'Finančni načrt III FAZA'!$I$14:$I$55)</f>
        <v>0</v>
      </c>
      <c r="M30" s="13"/>
      <c r="N30" s="11">
        <f>SUMIF('Finančni načrt I FAZA'!$B$14:$B$55,"Partner 3",'Finančni načrt I FAZA'!$I$14:$I$55)</f>
        <v>0</v>
      </c>
      <c r="O30" s="12">
        <f>SUMIF('Finančni načrt II FAZA'!$B$14:$B$55,"Partner 3",'Finančni načrt II FAZA'!$I$14:$I$55)</f>
        <v>0</v>
      </c>
      <c r="P30" s="12">
        <f>SUMIF('Finančni načrt III FAZA'!$B$14:$B$55,"Partner 3",'Finančni načrt III FAZA'!$I$14:$I$55)</f>
        <v>0</v>
      </c>
      <c r="Q30" s="13"/>
      <c r="R30" s="11">
        <f>SUMIF('Finančni načrt I FAZA'!$B$14:$B$55,"Partner 4",'Finančni načrt I FAZA'!$I$14:$I$55)</f>
        <v>0</v>
      </c>
      <c r="S30" s="12">
        <f>SUMIF('Finančni načrt II FAZA'!$B$14:$B$55,"Partner 4",'Finančni načrt II FAZA'!$I$14:$I$55)</f>
        <v>0</v>
      </c>
      <c r="T30" s="12">
        <f>SUMIF('Finančni načrt III FAZA'!$B$14:$B$55,"Partner 4",'Finančni načrt III FAZA'!$I$14:$I$55)</f>
        <v>0</v>
      </c>
      <c r="U30" s="15"/>
      <c r="V30" s="11">
        <f>SUMIF('Finančni načrt I FAZA'!$B$14:$B$55,"Partner 5",'Finančni načrt I FAZA'!$I$14:$I$55)</f>
        <v>0</v>
      </c>
      <c r="W30" s="12">
        <f>SUMIF('Finančni načrt II FAZA'!$B$14:$B$55,"Partner 5",'Finančni načrt II FAZA'!$I$14:$I$55)</f>
        <v>0</v>
      </c>
      <c r="X30" s="12">
        <f>SUMIF('Finančni načrt III FAZA'!$B$14:$B$55,"Partner 5",'Finančni načrt III FAZA'!$I$14:$I$55)</f>
        <v>0</v>
      </c>
      <c r="Y30" s="13"/>
      <c r="Z30" s="11">
        <f>SUMIF('Finančni načrt I FAZA'!$B$14:$B$55,"Partner 6",'Finančni načrt I FAZA'!$I$14:$I$55)</f>
        <v>0</v>
      </c>
      <c r="AA30" s="12">
        <f>SUMIF('Finančni načrt II FAZA'!$B$14:$B$55,"Partner 6",'Finančni načrt II FAZA'!$I$14:$I$55)</f>
        <v>0</v>
      </c>
      <c r="AB30" s="12">
        <f>SUMIF('Finančni načrt III FAZA'!$B$14:$B$55,"Partner 6",'Finančni načrt III FAZA'!$I$14:$I$55)</f>
        <v>0</v>
      </c>
      <c r="AC30" s="13"/>
      <c r="AD30" s="22"/>
      <c r="AE30" s="23"/>
      <c r="AF30" s="23"/>
      <c r="AG30" s="24"/>
    </row>
    <row r="31" spans="1:46" ht="39.75" customHeight="1" x14ac:dyDescent="0.2">
      <c r="A31" s="185" t="s">
        <v>40</v>
      </c>
      <c r="B31" s="198">
        <f>+B28+B29</f>
        <v>0</v>
      </c>
      <c r="C31" s="198">
        <f>SUM(C28:C29)</f>
        <v>0</v>
      </c>
      <c r="D31" s="198">
        <f>SUM(D28:D29)</f>
        <v>0</v>
      </c>
      <c r="E31" s="198">
        <f>+B31+C31+D31</f>
        <v>0</v>
      </c>
      <c r="F31" s="198">
        <f t="shared" ref="F31:X31" si="6">SUM(F28:F29)</f>
        <v>0</v>
      </c>
      <c r="G31" s="198">
        <f t="shared" si="6"/>
        <v>0</v>
      </c>
      <c r="H31" s="198">
        <f t="shared" si="6"/>
        <v>0</v>
      </c>
      <c r="I31" s="198">
        <f>+F31+G31+H31</f>
        <v>0</v>
      </c>
      <c r="J31" s="198">
        <f t="shared" si="6"/>
        <v>0</v>
      </c>
      <c r="K31" s="198">
        <f t="shared" si="6"/>
        <v>0</v>
      </c>
      <c r="L31" s="198">
        <f>SUM(L28:L29)</f>
        <v>0</v>
      </c>
      <c r="M31" s="198">
        <f>+J31+K31+L31</f>
        <v>0</v>
      </c>
      <c r="N31" s="198">
        <f t="shared" si="6"/>
        <v>0</v>
      </c>
      <c r="O31" s="198">
        <f t="shared" si="6"/>
        <v>0</v>
      </c>
      <c r="P31" s="198">
        <f t="shared" si="6"/>
        <v>0</v>
      </c>
      <c r="Q31" s="198">
        <f>+N31+O31+P31</f>
        <v>0</v>
      </c>
      <c r="R31" s="198">
        <f t="shared" si="6"/>
        <v>0</v>
      </c>
      <c r="S31" s="198">
        <f t="shared" si="6"/>
        <v>0</v>
      </c>
      <c r="T31" s="198">
        <f>SUM(T28:T29)</f>
        <v>0</v>
      </c>
      <c r="U31" s="198">
        <f>+R31+S31+T31</f>
        <v>0</v>
      </c>
      <c r="V31" s="198">
        <f t="shared" si="6"/>
        <v>0</v>
      </c>
      <c r="W31" s="198">
        <f t="shared" si="6"/>
        <v>0</v>
      </c>
      <c r="X31" s="198">
        <f t="shared" si="6"/>
        <v>0</v>
      </c>
      <c r="Y31" s="198">
        <f>+V31+W31+X31</f>
        <v>0</v>
      </c>
      <c r="Z31" s="198">
        <f>SUM(Z28:Z29)</f>
        <v>0</v>
      </c>
      <c r="AA31" s="198">
        <f>SUM(AA28:AA29)</f>
        <v>0</v>
      </c>
      <c r="AB31" s="198">
        <f>SUM(AB28:AB29)</f>
        <v>0</v>
      </c>
      <c r="AC31" s="198">
        <f>+Z31+AA31+AB31</f>
        <v>0</v>
      </c>
      <c r="AD31" s="198">
        <f>+AD28+AD29</f>
        <v>0</v>
      </c>
      <c r="AE31" s="198">
        <f>+AE28+AE29</f>
        <v>0</v>
      </c>
      <c r="AF31" s="198">
        <f>+AF28+AF29</f>
        <v>0</v>
      </c>
      <c r="AG31" s="198">
        <f>+AD31+AE31+AF31</f>
        <v>0</v>
      </c>
    </row>
    <row r="32" spans="1:46" x14ac:dyDescent="0.2">
      <c r="Z32" s="3"/>
      <c r="AP32" s="3"/>
    </row>
    <row r="33" spans="42:42" ht="37.5" customHeight="1" x14ac:dyDescent="0.2">
      <c r="AP33" s="2"/>
    </row>
    <row r="34" spans="42:42" x14ac:dyDescent="0.2">
      <c r="AP34" s="2"/>
    </row>
  </sheetData>
  <sheetProtection formatCells="0" formatColumns="0" formatRows="0"/>
  <dataConsolidate/>
  <mergeCells count="10">
    <mergeCell ref="A11:AG11"/>
    <mergeCell ref="A10:AG10"/>
    <mergeCell ref="C12:E12"/>
    <mergeCell ref="G12:I12"/>
    <mergeCell ref="K12:M12"/>
    <mergeCell ref="O12:Q12"/>
    <mergeCell ref="S12:U12"/>
    <mergeCell ref="W12:Y12"/>
    <mergeCell ref="AA12:AC12"/>
    <mergeCell ref="AE12:AG12"/>
  </mergeCells>
  <pageMargins left="0.7" right="0.7" top="0.75" bottom="0.75" header="0.3" footer="0.3"/>
  <pageSetup paperSize="8" scale="35" orientation="landscape" verticalDpi="0" r:id="rId1"/>
  <headerFooter>
    <oddHeader>&amp;L&amp;"Arial,Navadno"&amp;14Obrazec 2: Finančni načrt po partnerjih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BI50"/>
  <sheetViews>
    <sheetView zoomScale="106" zoomScaleNormal="106" zoomScaleSheetLayoutView="100" workbookViewId="0">
      <selection activeCell="E51" sqref="E51"/>
    </sheetView>
  </sheetViews>
  <sheetFormatPr defaultColWidth="40.140625" defaultRowHeight="15.75" x14ac:dyDescent="0.25"/>
  <cols>
    <col min="1" max="1" width="45.5703125" style="29" customWidth="1"/>
    <col min="2" max="2" width="21.140625" style="29" customWidth="1"/>
    <col min="3" max="3" width="15.5703125" style="29" customWidth="1"/>
    <col min="4" max="4" width="14.28515625" style="29" customWidth="1"/>
    <col min="5" max="5" width="19.5703125" style="29" customWidth="1"/>
    <col min="6" max="6" width="16.5703125" style="29" customWidth="1"/>
    <col min="7" max="7" width="16" style="29" customWidth="1"/>
    <col min="8" max="8" width="18.42578125" style="29" customWidth="1"/>
    <col min="9" max="9" width="14.85546875" style="29" customWidth="1"/>
    <col min="10" max="10" width="14.7109375" style="29" customWidth="1"/>
    <col min="11" max="11" width="17.28515625" style="29" customWidth="1"/>
    <col min="12" max="12" width="12.85546875" style="29" customWidth="1"/>
    <col min="13" max="13" width="12.140625" style="29" customWidth="1"/>
    <col min="14" max="14" width="16" style="29" customWidth="1"/>
    <col min="15" max="15" width="13.42578125" style="29" customWidth="1"/>
    <col min="16" max="16" width="15.28515625" style="29" customWidth="1"/>
    <col min="17" max="17" width="14.28515625" style="29" customWidth="1"/>
    <col min="18" max="18" width="15.28515625" style="29" customWidth="1"/>
    <col min="19" max="19" width="15.85546875" style="29" customWidth="1"/>
    <col min="20" max="20" width="22.85546875" style="29" customWidth="1"/>
    <col min="21" max="22" width="9.42578125" style="29" customWidth="1"/>
    <col min="23" max="23" width="11" style="29" bestFit="1" customWidth="1"/>
    <col min="24" max="25" width="9.42578125" style="29" customWidth="1"/>
    <col min="26" max="26" width="11" style="29" bestFit="1" customWidth="1"/>
    <col min="27" max="28" width="9.42578125" style="29" customWidth="1"/>
    <col min="29" max="29" width="11" style="29" bestFit="1" customWidth="1"/>
    <col min="30" max="31" width="9.42578125" style="29" customWidth="1"/>
    <col min="32" max="32" width="11" style="29" bestFit="1" customWidth="1"/>
    <col min="33" max="34" width="9.42578125" style="29" customWidth="1"/>
    <col min="35" max="35" width="12.140625" style="29" customWidth="1"/>
    <col min="36" max="37" width="11.85546875" style="29" customWidth="1"/>
    <col min="38" max="38" width="13.85546875" style="29" customWidth="1"/>
    <col min="39" max="16384" width="40.140625" style="29"/>
  </cols>
  <sheetData>
    <row r="1" spans="1:20" s="26" customForma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0" s="26" customForma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0" s="26" customForma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0" s="26" customForma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0" s="26" customForma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0" s="26" customForma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0" s="26" customForma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20" s="26" customFormat="1" ht="16.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20" s="27" customFormat="1" ht="27" customHeight="1" thickBot="1" x14ac:dyDescent="0.25">
      <c r="A9" s="222" t="s">
        <v>59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4"/>
    </row>
    <row r="10" spans="1:20" s="26" customFormat="1" ht="16.5" thickBot="1" x14ac:dyDescent="0.3">
      <c r="A10" s="151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3"/>
    </row>
    <row r="11" spans="1:20" ht="33.75" customHeight="1" x14ac:dyDescent="0.25">
      <c r="A11" s="199" t="s">
        <v>8</v>
      </c>
      <c r="B11" s="200" t="s">
        <v>88</v>
      </c>
      <c r="C11" s="201"/>
      <c r="D11" s="202"/>
      <c r="E11" s="200" t="s">
        <v>89</v>
      </c>
      <c r="F11" s="201"/>
      <c r="G11" s="202"/>
      <c r="H11" s="200" t="s">
        <v>90</v>
      </c>
      <c r="I11" s="201"/>
      <c r="J11" s="202"/>
      <c r="K11" s="200" t="s">
        <v>91</v>
      </c>
      <c r="L11" s="201"/>
      <c r="M11" s="202"/>
      <c r="N11" s="200" t="s">
        <v>92</v>
      </c>
      <c r="O11" s="201"/>
      <c r="P11" s="202"/>
      <c r="Q11" s="203" t="s">
        <v>57</v>
      </c>
      <c r="R11" s="201"/>
      <c r="S11" s="202"/>
      <c r="T11" s="28"/>
    </row>
    <row r="12" spans="1:20" ht="16.5" thickBot="1" x14ac:dyDescent="0.3">
      <c r="A12" s="204"/>
      <c r="B12" s="205" t="s">
        <v>3</v>
      </c>
      <c r="C12" s="206" t="s">
        <v>5</v>
      </c>
      <c r="D12" s="207" t="s">
        <v>21</v>
      </c>
      <c r="E12" s="205" t="s">
        <v>3</v>
      </c>
      <c r="F12" s="206" t="s">
        <v>5</v>
      </c>
      <c r="G12" s="207" t="s">
        <v>21</v>
      </c>
      <c r="H12" s="205" t="s">
        <v>3</v>
      </c>
      <c r="I12" s="206" t="s">
        <v>5</v>
      </c>
      <c r="J12" s="207" t="s">
        <v>21</v>
      </c>
      <c r="K12" s="205" t="s">
        <v>3</v>
      </c>
      <c r="L12" s="206" t="s">
        <v>5</v>
      </c>
      <c r="M12" s="207" t="s">
        <v>21</v>
      </c>
      <c r="N12" s="205" t="s">
        <v>3</v>
      </c>
      <c r="O12" s="206" t="s">
        <v>5</v>
      </c>
      <c r="P12" s="207" t="s">
        <v>21</v>
      </c>
      <c r="Q12" s="208" t="s">
        <v>3</v>
      </c>
      <c r="R12" s="206" t="s">
        <v>5</v>
      </c>
      <c r="S12" s="207" t="s">
        <v>21</v>
      </c>
      <c r="T12" s="28"/>
    </row>
    <row r="13" spans="1:20" s="35" customFormat="1" ht="19.5" customHeight="1" x14ac:dyDescent="0.2">
      <c r="A13" s="209" t="s">
        <v>17</v>
      </c>
      <c r="B13" s="30">
        <f>SUMIF('Finančni načrt I FAZA'!$B$14:$B$55, "nosilec operacije",'Finančni načrt I FAZA'!$J$14:$J$55)</f>
        <v>0</v>
      </c>
      <c r="C13" s="31">
        <f>SUMIF('Finančni načrt II FAZA'!$B$14:$B$55, "nosilec operacije",'Finančni načrt II FAZA'!$J$14:$J$55)</f>
        <v>0</v>
      </c>
      <c r="D13" s="32">
        <f>SUMIF('Finančni načrt III FAZA'!$B14:$B55, "nosilec operacije",'Finančni načrt III FAZA'!$J$14:$J$55)</f>
        <v>0</v>
      </c>
      <c r="E13" s="30">
        <f>SUMIF('Finančni načrt I FAZA'!$B$14:$B$55, "Partner 1",'Finančni načrt I FAZA'!$J$14:$J$55)</f>
        <v>0</v>
      </c>
      <c r="F13" s="31">
        <f>SUMIF('Finančni načrt II FAZA'!$B$14:$B$55, "Partner 1",'Finančni načrt II FAZA'!$J$14:$J$55)</f>
        <v>0</v>
      </c>
      <c r="G13" s="32">
        <f>SUMIF('Finančni načrt III FAZA'!$B$14:$B$55, "Partner 1",'Finančni načrt III FAZA'!$J$14:$J$55)</f>
        <v>0</v>
      </c>
      <c r="H13" s="30">
        <f>SUMIF('Finančni načrt I FAZA'!$B$14:$B$55, "Partner 2",'Finančni načrt I FAZA'!$J$14:$J$55)</f>
        <v>0</v>
      </c>
      <c r="I13" s="31">
        <f>SUMIF('Finančni načrt II FAZA'!$B$14:$B$55, "Partner 2",'Finančni načrt II FAZA'!$J$14:$J$55)</f>
        <v>0</v>
      </c>
      <c r="J13" s="32">
        <f>SUMIF('Finančni načrt III FAZA'!$B$14:$B$55, "Partner 2",'Finančni načrt III FAZA'!$J$14:$J$55)</f>
        <v>0</v>
      </c>
      <c r="K13" s="30">
        <f>SUMIF('Finančni načrt I FAZA'!$B$14:$B$55, "Partner 3",'Finančni načrt I FAZA'!$J$14:$J$55)</f>
        <v>0</v>
      </c>
      <c r="L13" s="31">
        <f>SUMIF('Finančni načrt II FAZA'!$B$14:$B$55, "Partner 3",'Finančni načrt II FAZA'!$J$14:$J$55)</f>
        <v>0</v>
      </c>
      <c r="M13" s="32">
        <f>SUMIF('Finančni načrt III FAZA'!$B$14:$B$55, "Partner 3",'Finančni načrt III FAZA'!$J$14:$J$55)</f>
        <v>0</v>
      </c>
      <c r="N13" s="30">
        <f>SUMIF('Finančni načrt I FAZA'!$B$14:$B$55, "Partner 4",'Finančni načrt I FAZA'!$J$14:$J$55)</f>
        <v>0</v>
      </c>
      <c r="O13" s="31">
        <f>SUMIF('Finančni načrt II FAZA'!$B$14:$B$55, "Partner 4",'Finančni načrt II FAZA'!$J$14:$J$55)</f>
        <v>0</v>
      </c>
      <c r="P13" s="32">
        <f>SUMIF('Finančni načrt III FAZA'!$B$14:$B$55, "Partner 4",'Finančni načrt III FAZA'!$J$14:$J$55)</f>
        <v>0</v>
      </c>
      <c r="Q13" s="33">
        <f>SUMIF('Finančni načrt I FAZA'!$B$14:$B$55, "Partner 5",'Finančni načrt I FAZA'!$J$14:$J$55)</f>
        <v>0</v>
      </c>
      <c r="R13" s="31">
        <f>SUMIF('Finančni načrt II FAZA'!$B$14:$B$55, "Partner 5",'Finančni načrt II FAZA'!$J$14:$J$55)</f>
        <v>0</v>
      </c>
      <c r="S13" s="32">
        <f>SUMIF('Finančni načrt III FAZA'!$B$14:$B$55, "Partner 5",'Finančni načrt III FAZA'!$J$14:$J$55)</f>
        <v>0</v>
      </c>
      <c r="T13" s="34"/>
    </row>
    <row r="14" spans="1:20" s="35" customFormat="1" ht="19.5" customHeight="1" x14ac:dyDescent="0.2">
      <c r="A14" s="210" t="s">
        <v>18</v>
      </c>
      <c r="B14" s="36">
        <f>SUMIF('Finančni načrt I FAZA'!$B$14:$B$55, "nosilec operacije",'Finančni načrt I FAZA'!$G$14:$G$55)</f>
        <v>0</v>
      </c>
      <c r="C14" s="37">
        <f>SUMIF('Finančni načrt II FAZA'!$B$14:$B$55,"nosilec operacije",'Finančni načrt II FAZA'!$G$14:$G$55)</f>
        <v>0</v>
      </c>
      <c r="D14" s="38">
        <f>SUMIF('Finančni načrt III FAZA'!$B$14:$B$55, "nosilec operacije",'Finančni načrt III FAZA'!$G$14:$G$55)</f>
        <v>0</v>
      </c>
      <c r="E14" s="36">
        <f>SUMIF('Finančni načrt I FAZA'!$B$14:$B$55, "Partner 1",'Finančni načrt I FAZA'!$G$14:$G$55)</f>
        <v>0</v>
      </c>
      <c r="F14" s="37">
        <f>SUMIF('Finančni načrt II FAZA'!$B$14:$B$55, "Partner 1",'Finančni načrt II FAZA'!$G$14:$G$55)</f>
        <v>0</v>
      </c>
      <c r="G14" s="38">
        <f>SUMIF('Finančni načrt III FAZA'!$B$14:$B$55, "Partner 1",'Finančni načrt III FAZA'!$G$14:$G$55)</f>
        <v>0</v>
      </c>
      <c r="H14" s="36">
        <f>SUMIF('Finančni načrt I FAZA'!$B$14:$B$55, "Partner 2",'Finančni načrt I FAZA'!$G$14:$G$55)</f>
        <v>0</v>
      </c>
      <c r="I14" s="37">
        <f>SUMIF('Finančni načrt II FAZA'!$B$14:$B$55, "Partner 2",'Finančni načrt II FAZA'!$G$14:$G$55)</f>
        <v>0</v>
      </c>
      <c r="J14" s="38">
        <f>SUMIF('Finančni načrt III FAZA'!$B$14:$B$55, "Partner 2",'Finančni načrt III FAZA'!$G$14:$G$55)</f>
        <v>0</v>
      </c>
      <c r="K14" s="36">
        <f>SUMIF('Finančni načrt I FAZA'!$B$14:$B55, "Partner 3",'Finančni načrt I FAZA'!$G$14:$G$55)</f>
        <v>0</v>
      </c>
      <c r="L14" s="37">
        <f>SUMIF('Finančni načrt II FAZA'!$B$14:$B$55, "Partner 3",'Finančni načrt II FAZA'!$G$14:$G$55)</f>
        <v>0</v>
      </c>
      <c r="M14" s="38">
        <f>SUMIF('Finančni načrt III FAZA'!$B$14:$B$55, "Partner 3",'Finančni načrt III FAZA'!$G$14:$G$55)</f>
        <v>0</v>
      </c>
      <c r="N14" s="36">
        <f>SUMIF('Finančni načrt I FAZA'!$B$14:$B$55, "Partner 4",'Finančni načrt I FAZA'!$G$14:$G$55)</f>
        <v>0</v>
      </c>
      <c r="O14" s="37">
        <f>SUMIF('Finančni načrt II FAZA'!$B$14:$B$55, "Partner 4",'Finančni načrt II FAZA'!$G$14:$G$55)</f>
        <v>0</v>
      </c>
      <c r="P14" s="38">
        <f>SUMIF('Finančni načrt III FAZA'!$B$14:$B$55, "Partner 4",'Finančni načrt III FAZA'!$G$14:$G$55)</f>
        <v>0</v>
      </c>
      <c r="Q14" s="39">
        <f>SUMIF('Finančni načrt I FAZA'!$B$14:$B$55, "Partner 5",'Finančni načrt I FAZA'!$G$14:$G$55)</f>
        <v>0</v>
      </c>
      <c r="R14" s="37">
        <f>SUMIF('Finančni načrt II FAZA'!$B$14:$B$55, "Partner 5",'Finančni načrt II FAZA'!$G$14:$G$55)</f>
        <v>0</v>
      </c>
      <c r="S14" s="38">
        <f>SUMIF('Finančni načrt III FAZA'!$B$14:$B$55, "Partner 5",'Finančni načrt III FAZA'!$G$14:$G$55)</f>
        <v>0</v>
      </c>
      <c r="T14" s="34"/>
    </row>
    <row r="15" spans="1:20" s="35" customFormat="1" ht="19.5" customHeight="1" x14ac:dyDescent="0.2">
      <c r="A15" s="210" t="s">
        <v>19</v>
      </c>
      <c r="B15" s="36">
        <f>SUMIF('Finančni načrt I FAZA'!$B$14:$B$55, "nosilec operacije",'Finančni načrt I FAZA'!$N$14:$N$55)</f>
        <v>0</v>
      </c>
      <c r="C15" s="37">
        <f>SUMIF('Finančni načrt II FAZA'!$B$14:$B$55, "nosilec operacije",'Finančni načrt II FAZA'!$N$14:$N$55)</f>
        <v>0</v>
      </c>
      <c r="D15" s="38">
        <f>SUMIF('Finančni načrt III FAZA'!$B$14:$B$55, "nosilec operacije",'Finančni načrt III FAZA'!$N$14:$N$55)</f>
        <v>0</v>
      </c>
      <c r="E15" s="36">
        <f>SUMIF('Finančni načrt I FAZA'!$B$14:$B$55, "Partner 1",'Finančni načrt I FAZA'!$N$14:$N$55)</f>
        <v>0</v>
      </c>
      <c r="F15" s="37">
        <f>SUMIF('Finančni načrt II FAZA'!$B$14:$B$55, "Partner 1",'Finančni načrt II FAZA'!$N$14:$N$55)</f>
        <v>0</v>
      </c>
      <c r="G15" s="38">
        <f>SUMIF('Finančni načrt III FAZA'!$B$14:$B$55, "Partner 1",'Finančni načrt III FAZA'!$N$14:$N$55)</f>
        <v>0</v>
      </c>
      <c r="H15" s="36">
        <f>SUMIF('Finančni načrt I FAZA'!$B$14:$B$55, "Partner 2",'Finančni načrt I FAZA'!$N$14:$N$55)</f>
        <v>0</v>
      </c>
      <c r="I15" s="37">
        <f>SUMIF('Finančni načrt II FAZA'!$B$14:$B$55, "Partner 2",'Finančni načrt II FAZA'!$N$14:$N$55)</f>
        <v>0</v>
      </c>
      <c r="J15" s="38">
        <f>SUMIF('Finančni načrt III FAZA'!$B$14:$B$55, "Partner 2",'Finančni načrt III FAZA'!$N$14:$N$55)</f>
        <v>0</v>
      </c>
      <c r="K15" s="36">
        <f>SUMIF('Finančni načrt I FAZA'!$B$14:$B$55, "Partner 3",'Finančni načrt I FAZA'!$N$14:$N$55)</f>
        <v>0</v>
      </c>
      <c r="L15" s="37">
        <f>SUMIF('Finančni načrt II FAZA'!$B$14:$B$55, "Partner 3",'Finančni načrt II FAZA'!$N$14:$N$55)</f>
        <v>0</v>
      </c>
      <c r="M15" s="38">
        <f>SUMIF('Finančni načrt III FAZA'!$B$14:$B$55, "Partner 3",'Finančni načrt III FAZA'!$N$14:$N$55)</f>
        <v>0</v>
      </c>
      <c r="N15" s="36">
        <f>SUMIF('Finančni načrt I FAZA'!$B$14:$B$55, "Partner 4",'Finančni načrt I FAZA'!$N$14:$N$55)</f>
        <v>0</v>
      </c>
      <c r="O15" s="37">
        <f>SUMIF('Finančni načrt II FAZA'!$B$14:$B$55, "Partner 4",'Finančni načrt II FAZA'!$N$14:$N$55)</f>
        <v>0</v>
      </c>
      <c r="P15" s="38">
        <f>SUMIF('Finančni načrt III FAZA'!$B$14:$B$55, "Partner 4",'Finančni načrt III FAZA'!$N$14:$N$55)</f>
        <v>0</v>
      </c>
      <c r="Q15" s="39">
        <f>SUMIF('Finančni načrt I FAZA'!$B$14:$B$55, "Partner 5",'Finančni načrt I FAZA'!$N$14:$N$55)</f>
        <v>0</v>
      </c>
      <c r="R15" s="37">
        <f>SUMIF('Finančni načrt II FAZA'!$B$14:$B$55, "Partner 5",'Finančni načrt II FAZA'!$N$14:$N$55)</f>
        <v>0</v>
      </c>
      <c r="S15" s="38">
        <f>SUMIF('Finančni načrt III FAZA'!$B$14:$B$55, "Partner 5",'Finančni načrt III FAZA'!$N$14:$N$55)</f>
        <v>0</v>
      </c>
      <c r="T15" s="34"/>
    </row>
    <row r="16" spans="1:20" s="35" customFormat="1" ht="19.5" customHeight="1" x14ac:dyDescent="0.2">
      <c r="A16" s="210" t="s">
        <v>9</v>
      </c>
      <c r="B16" s="36">
        <f>SUMIF('Finančni načrt I FAZA'!$B$14:$B$55, "nosilec operacije",'Finančni načrt I FAZA'!$O$14:$O$55)</f>
        <v>0</v>
      </c>
      <c r="C16" s="37">
        <f>SUMIF('Finančni načrt II FAZA'!$B$14:$B$55, "nosilec operacije",'Finančni načrt II FAZA'!$O$14:$O$55)</f>
        <v>0</v>
      </c>
      <c r="D16" s="38">
        <f>SUMIF('Finančni načrt III FAZA'!$B$14:$B$55, "nosilec operacije",'Finančni načrt III FAZA'!$O$14:$O$55)</f>
        <v>0</v>
      </c>
      <c r="E16" s="36">
        <f>SUMIF('Finančni načrt I FAZA'!$B$14:$B$55, "Partner 1",'Finančni načrt I FAZA'!$O$14:$O$55)</f>
        <v>0</v>
      </c>
      <c r="F16" s="37">
        <f>SUMIF('Finančni načrt II FAZA'!$B$14:$B$55, "Partner 1",'Finančni načrt II FAZA'!$O$14:$O$55)</f>
        <v>0</v>
      </c>
      <c r="G16" s="38">
        <f>SUMIF('Finančni načrt III FAZA'!$B$14:$B$55, "Partner 1",'Finančni načrt III FAZA'!$O$14:$O$55)</f>
        <v>0</v>
      </c>
      <c r="H16" s="36">
        <f>SUMIF('Finančni načrt I FAZA'!$B$14:$B$55, "Partner 2",'Finančni načrt I FAZA'!$O$14:$O$55)</f>
        <v>0</v>
      </c>
      <c r="I16" s="37">
        <f>SUMIF('Finančni načrt II FAZA'!$B$14:$B$55, "Partner 2",'Finančni načrt II FAZA'!$O$14:$O$55)</f>
        <v>0</v>
      </c>
      <c r="J16" s="38">
        <f>SUMIF('Finančni načrt III FAZA'!$B$14:$B$55, "Partner 2",'Finančni načrt III FAZA'!$O$14:$O$55)</f>
        <v>0</v>
      </c>
      <c r="K16" s="36">
        <f>SUMIF('Finančni načrt I FAZA'!$B$14:$B$55, "Partner 3",'Finančni načrt I FAZA'!$O$14:$O$55)</f>
        <v>0</v>
      </c>
      <c r="L16" s="37">
        <f>SUMIF('Finančni načrt II FAZA'!$B$14:$B$55, "Partner 3",'Finančni načrt II FAZA'!$O$14:$O$55)</f>
        <v>0</v>
      </c>
      <c r="M16" s="38">
        <f>SUMIF('Finančni načrt III FAZA'!$B$14:$B$55, "Partner 3",'Finančni načrt III FAZA'!$O$14:$O$55)</f>
        <v>0</v>
      </c>
      <c r="N16" s="36">
        <f>SUMIF('Finančni načrt I FAZA'!$B$14:$B$55, "Partner 4",'Finančni načrt I FAZA'!$O$14:$O$55)</f>
        <v>0</v>
      </c>
      <c r="O16" s="37">
        <f>SUMIF('Finančni načrt II FAZA'!$B$14:$B$55, "Partner 4",'Finančni načrt II FAZA'!$O$14:$O$55)</f>
        <v>0</v>
      </c>
      <c r="P16" s="38">
        <f>SUMIF('Finančni načrt III FAZA'!$B$14:$B$55, "Partner 4",'Finančni načrt III FAZA'!$O$14:$O$55)</f>
        <v>0</v>
      </c>
      <c r="Q16" s="39">
        <f>SUMIF('Finančni načrt I FAZA'!$B$14:$B$55, "Partner 5",'Finančni načrt I FAZA'!$O$14:$O$55)</f>
        <v>0</v>
      </c>
      <c r="R16" s="37">
        <f>SUMIF('Finančni načrt II FAZA'!$B$14:$B$55, "Partner 5",'Finančni načrt II FAZA'!$O$14:$O$55)</f>
        <v>0</v>
      </c>
      <c r="S16" s="38">
        <f>SUMIF('Finančni načrt III FAZA'!$B$14:$B$55, "Partner 5",'Finančni načrt III FAZA'!$O$14:$O$55)</f>
        <v>0</v>
      </c>
      <c r="T16" s="34"/>
    </row>
    <row r="17" spans="1:61" s="35" customFormat="1" ht="19.5" customHeight="1" thickBot="1" x14ac:dyDescent="0.25">
      <c r="A17" s="211" t="s">
        <v>30</v>
      </c>
      <c r="B17" s="40">
        <f>SUMIF('Finančni načrt I FAZA'!$B$14:$B$55, "nosilec operacije",'Finančni načrt I FAZA'!$L$14:$L$55)</f>
        <v>0</v>
      </c>
      <c r="C17" s="41">
        <f>SUMIF('Finančni načrt II FAZA'!$B$14:$B$55, "nosilec operacije",'Finančni načrt II FAZA'!$L$14:$L$55)</f>
        <v>0</v>
      </c>
      <c r="D17" s="42">
        <f>SUMIF('Finančni načrt III FAZA'!$B$14:$B$55, "nosilec operacije",'Finančni načrt III FAZA'!$L$14:$L$55)</f>
        <v>0</v>
      </c>
      <c r="E17" s="40">
        <f>SUMIF('Finančni načrt I FAZA'!$B$14:$B$55, "Partner 1",'Finančni načrt I FAZA'!$L$14:$L$55)</f>
        <v>0</v>
      </c>
      <c r="F17" s="41">
        <f>SUMIF('Finančni načrt II FAZA'!$B$14:$B$55, "Partner 1",'Finančni načrt II FAZA'!$L$14:$L$55)</f>
        <v>0</v>
      </c>
      <c r="G17" s="42">
        <f>SUMIF('Finančni načrt III FAZA'!$B$14:$B$55, "Partner 1",'Finančni načrt III FAZA'!$L$14:$L$55)</f>
        <v>0</v>
      </c>
      <c r="H17" s="40">
        <f>SUMIF('Finančni načrt I FAZA'!$B$14:$B$55, "Partner 2",'Finančni načrt I FAZA'!$L$14:$L$55)</f>
        <v>0</v>
      </c>
      <c r="I17" s="41">
        <f>SUMIF('Finančni načrt II FAZA'!$B$14:$B$55, "Partner 2",'Finančni načrt II FAZA'!$L$14:$L$55)</f>
        <v>0</v>
      </c>
      <c r="J17" s="42">
        <f>SUMIF('Finančni načrt III FAZA'!$B$14:$B$55, "Partner 2",'Finančni načrt III FAZA'!$L$14:$L$55)</f>
        <v>0</v>
      </c>
      <c r="K17" s="40">
        <f>SUMIF('Finančni načrt I FAZA'!$B$14:$B$55, "Partner 3",'Finančni načrt I FAZA'!$L$14:$L$55)</f>
        <v>0</v>
      </c>
      <c r="L17" s="41">
        <f>SUMIF('Finančni načrt II FAZA'!$B$14:$B$55, "Partner 3",'Finančni načrt II FAZA'!$L$14:$L$55)</f>
        <v>0</v>
      </c>
      <c r="M17" s="42">
        <f>SUMIF('Finančni načrt III FAZA'!$B$14:$B$55, "Partner 3",'Finančni načrt III FAZA'!$L$14:$L$55)</f>
        <v>0</v>
      </c>
      <c r="N17" s="40">
        <f>SUMIF('Finančni načrt I FAZA'!$B$14:$B$55, "Partner 4",'Finančni načrt I FAZA'!$L$14:$L$55)</f>
        <v>0</v>
      </c>
      <c r="O17" s="41">
        <f>SUMIF('Finančni načrt II FAZA'!$B$14:$B$55, "Partner 4",'Finančni načrt II FAZA'!$L$14:$L$55)</f>
        <v>0</v>
      </c>
      <c r="P17" s="42">
        <f>SUMIF('Finančni načrt III FAZA'!$B$14:$B$55, "Partner 4",'Finančni načrt III FAZA'!$L$14:$L$55)</f>
        <v>0</v>
      </c>
      <c r="Q17" s="43">
        <f>SUMIF('Finančni načrt I FAZA'!$B$14:$B$55, "Partner 5",'Finančni načrt I FAZA'!$L$14:$L$55)</f>
        <v>0</v>
      </c>
      <c r="R17" s="41">
        <f>SUMIF('Finančni načrt II FAZA'!$B$14:$B$55, "Partner 5",'Finančni načrt II FAZA'!$L$14:$L$55)</f>
        <v>0</v>
      </c>
      <c r="S17" s="42">
        <f>SUMIF('Finančni načrt III FAZA'!$B$14:$B$55, "Partner 5",'Finančni načrt III FAZA'!$L$14:$L$55)</f>
        <v>0</v>
      </c>
      <c r="T17" s="34"/>
    </row>
    <row r="18" spans="1:61" s="35" customFormat="1" ht="19.5" customHeight="1" x14ac:dyDescent="0.2">
      <c r="A18" s="212" t="s">
        <v>11</v>
      </c>
      <c r="B18" s="44">
        <f>'Finančni načrt po partnerjih'!B20</f>
        <v>0</v>
      </c>
      <c r="C18" s="45">
        <f>+'Finančni načrt po partnerjih'!C20</f>
        <v>0</v>
      </c>
      <c r="D18" s="46">
        <f>+'Finančni načrt po partnerjih'!D20</f>
        <v>0</v>
      </c>
      <c r="E18" s="44">
        <f>+'Finančni načrt po partnerjih'!F20</f>
        <v>0</v>
      </c>
      <c r="F18" s="45">
        <f>+'Finančni načrt po partnerjih'!G20</f>
        <v>0</v>
      </c>
      <c r="G18" s="46">
        <f>+'Finančni načrt po partnerjih'!H20</f>
        <v>0</v>
      </c>
      <c r="H18" s="44">
        <f>+'Finančni načrt po partnerjih'!J20</f>
        <v>0</v>
      </c>
      <c r="I18" s="45">
        <f>+'Finančni načrt po partnerjih'!K20</f>
        <v>0</v>
      </c>
      <c r="J18" s="46">
        <f>+'Finančni načrt po partnerjih'!L20</f>
        <v>0</v>
      </c>
      <c r="K18" s="44">
        <f>+'Finančni načrt po partnerjih'!N20</f>
        <v>0</v>
      </c>
      <c r="L18" s="45">
        <f>+'Finančni načrt po partnerjih'!O20</f>
        <v>0</v>
      </c>
      <c r="M18" s="46">
        <f>+'Finančni načrt po partnerjih'!P20</f>
        <v>0</v>
      </c>
      <c r="N18" s="44">
        <f>+'Finančni načrt po partnerjih'!R20</f>
        <v>0</v>
      </c>
      <c r="O18" s="45">
        <f>+'Finančni načrt po partnerjih'!S20</f>
        <v>0</v>
      </c>
      <c r="P18" s="46">
        <f>+'Finančni načrt po partnerjih'!T20</f>
        <v>0</v>
      </c>
      <c r="Q18" s="47">
        <f>+'Finančni načrt po partnerjih'!V20</f>
        <v>0</v>
      </c>
      <c r="R18" s="45">
        <f>+'Finančni načrt po partnerjih'!W20</f>
        <v>0</v>
      </c>
      <c r="S18" s="46">
        <f>+'Finančni načrt po partnerjih'!X20</f>
        <v>0</v>
      </c>
      <c r="T18" s="34"/>
    </row>
    <row r="19" spans="1:61" s="35" customFormat="1" ht="19.5" customHeight="1" x14ac:dyDescent="0.2">
      <c r="A19" s="210" t="s">
        <v>12</v>
      </c>
      <c r="B19" s="36">
        <f>+'Finančni načrt po partnerjih'!B22</f>
        <v>0</v>
      </c>
      <c r="C19" s="37">
        <f>+'Finančni načrt po partnerjih'!C22</f>
        <v>0</v>
      </c>
      <c r="D19" s="38">
        <f>+'Finančni načrt po partnerjih'!D22</f>
        <v>0</v>
      </c>
      <c r="E19" s="36">
        <f>+'Finančni načrt po partnerjih'!F22</f>
        <v>0</v>
      </c>
      <c r="F19" s="37">
        <f>+'Finančni načrt po partnerjih'!G22</f>
        <v>0</v>
      </c>
      <c r="G19" s="38">
        <f>+'Finančni načrt po partnerjih'!H22</f>
        <v>0</v>
      </c>
      <c r="H19" s="36">
        <f>+'Finančni načrt po partnerjih'!J22</f>
        <v>0</v>
      </c>
      <c r="I19" s="37">
        <f>+'Finančni načrt po partnerjih'!K22</f>
        <v>0</v>
      </c>
      <c r="J19" s="38">
        <f>+'Finančni načrt po partnerjih'!L22</f>
        <v>0</v>
      </c>
      <c r="K19" s="36">
        <f>+'Finančni načrt po partnerjih'!N22</f>
        <v>0</v>
      </c>
      <c r="L19" s="37">
        <f>+'Finančni načrt po partnerjih'!O22</f>
        <v>0</v>
      </c>
      <c r="M19" s="38">
        <f>+'Finančni načrt po partnerjih'!P22</f>
        <v>0</v>
      </c>
      <c r="N19" s="36">
        <f>+'Finančni načrt po partnerjih'!R22</f>
        <v>0</v>
      </c>
      <c r="O19" s="37">
        <f>+'Finančni načrt po partnerjih'!S22</f>
        <v>0</v>
      </c>
      <c r="P19" s="38">
        <f>+'Finančni načrt po partnerjih'!T22</f>
        <v>0</v>
      </c>
      <c r="Q19" s="39">
        <f>+'Finančni načrt po partnerjih'!V22</f>
        <v>0</v>
      </c>
      <c r="R19" s="37">
        <f>+'Finančni načrt po partnerjih'!W22</f>
        <v>0</v>
      </c>
      <c r="S19" s="38">
        <f>+'Finančni načrt po partnerjih'!X22</f>
        <v>0</v>
      </c>
      <c r="T19" s="34"/>
    </row>
    <row r="20" spans="1:61" s="35" customFormat="1" ht="19.5" customHeight="1" x14ac:dyDescent="0.2">
      <c r="A20" s="210" t="s">
        <v>13</v>
      </c>
      <c r="B20" s="36">
        <f>+'Finančni načrt po partnerjih'!B24</f>
        <v>0</v>
      </c>
      <c r="C20" s="37">
        <f>+'Finančni načrt po partnerjih'!C24</f>
        <v>0</v>
      </c>
      <c r="D20" s="38">
        <f>+'Finančni načrt po partnerjih'!D24</f>
        <v>0</v>
      </c>
      <c r="E20" s="36">
        <f>+'Finančni načrt po partnerjih'!F24</f>
        <v>0</v>
      </c>
      <c r="F20" s="37">
        <f>+'Finančni načrt po partnerjih'!G24</f>
        <v>0</v>
      </c>
      <c r="G20" s="38">
        <f>+'Finančni načrt po partnerjih'!H24</f>
        <v>0</v>
      </c>
      <c r="H20" s="36">
        <f>+'Finančni načrt po partnerjih'!J24</f>
        <v>0</v>
      </c>
      <c r="I20" s="37">
        <f>+'Finančni načrt po partnerjih'!K24</f>
        <v>0</v>
      </c>
      <c r="J20" s="38">
        <f>+'Finančni načrt po partnerjih'!L24</f>
        <v>0</v>
      </c>
      <c r="K20" s="36">
        <f>+'Finančni načrt po partnerjih'!N24</f>
        <v>0</v>
      </c>
      <c r="L20" s="37">
        <f>+'Finančni načrt po partnerjih'!O24</f>
        <v>0</v>
      </c>
      <c r="M20" s="38">
        <f>+'Finančni načrt po partnerjih'!P24</f>
        <v>0</v>
      </c>
      <c r="N20" s="36">
        <f>+'Finančni načrt po partnerjih'!R24</f>
        <v>0</v>
      </c>
      <c r="O20" s="37">
        <f>+'Finančni načrt po partnerjih'!S24</f>
        <v>0</v>
      </c>
      <c r="P20" s="38">
        <f>+'Finančni načrt po partnerjih'!T24</f>
        <v>0</v>
      </c>
      <c r="Q20" s="39">
        <f>+'Finančni načrt po partnerjih'!V24</f>
        <v>0</v>
      </c>
      <c r="R20" s="37">
        <f>+'Finančni načrt po partnerjih'!W24</f>
        <v>0</v>
      </c>
      <c r="S20" s="38">
        <f>+'Finančni načrt po partnerjih'!X24</f>
        <v>0</v>
      </c>
      <c r="T20" s="34"/>
    </row>
    <row r="21" spans="1:61" s="35" customFormat="1" ht="19.5" customHeight="1" x14ac:dyDescent="0.2">
      <c r="A21" s="210" t="s">
        <v>27</v>
      </c>
      <c r="B21" s="36">
        <f>+'Finančni načrt po partnerjih'!B17</f>
        <v>0</v>
      </c>
      <c r="C21" s="37">
        <f>+'Finančni načrt po partnerjih'!C17</f>
        <v>0</v>
      </c>
      <c r="D21" s="38">
        <f>+'Finančni načrt po partnerjih'!D17</f>
        <v>0</v>
      </c>
      <c r="E21" s="36">
        <f>+'Finančni načrt po partnerjih'!F17</f>
        <v>0</v>
      </c>
      <c r="F21" s="37">
        <f>+'Finančni načrt po partnerjih'!G17</f>
        <v>0</v>
      </c>
      <c r="G21" s="38">
        <f>+'Finančni načrt po partnerjih'!H17</f>
        <v>0</v>
      </c>
      <c r="H21" s="36">
        <f>+'Finančni načrt po partnerjih'!J17</f>
        <v>0</v>
      </c>
      <c r="I21" s="37">
        <f>+'Finančni načrt po partnerjih'!K17</f>
        <v>0</v>
      </c>
      <c r="J21" s="38">
        <f>+'Finančni načrt po partnerjih'!L17</f>
        <v>0</v>
      </c>
      <c r="K21" s="36">
        <f>+'Finančni načrt po partnerjih'!N17</f>
        <v>0</v>
      </c>
      <c r="L21" s="37">
        <f>+'Finančni načrt po partnerjih'!O17</f>
        <v>0</v>
      </c>
      <c r="M21" s="38">
        <f>+'Finančni načrt po partnerjih'!P17</f>
        <v>0</v>
      </c>
      <c r="N21" s="36">
        <f>+'Finančni načrt po partnerjih'!R17</f>
        <v>0</v>
      </c>
      <c r="O21" s="37">
        <f>+'Finančni načrt po partnerjih'!S17</f>
        <v>0</v>
      </c>
      <c r="P21" s="38">
        <f>+'Finančni načrt po partnerjih'!T17</f>
        <v>0</v>
      </c>
      <c r="Q21" s="39">
        <f>+'Finančni načrt po partnerjih'!V17</f>
        <v>0</v>
      </c>
      <c r="R21" s="37">
        <f>+'Finančni načrt po partnerjih'!W17</f>
        <v>0</v>
      </c>
      <c r="S21" s="38">
        <f>+'Finančni načrt po partnerjih'!X17</f>
        <v>0</v>
      </c>
      <c r="T21" s="34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9"/>
    </row>
    <row r="22" spans="1:61" s="35" customFormat="1" ht="19.5" customHeight="1" thickBot="1" x14ac:dyDescent="0.25">
      <c r="A22" s="211" t="s">
        <v>28</v>
      </c>
      <c r="B22" s="40">
        <f>+'Finančni načrt po partnerjih'!B26</f>
        <v>0</v>
      </c>
      <c r="C22" s="41">
        <f>+'Finančni načrt po partnerjih'!C26</f>
        <v>0</v>
      </c>
      <c r="D22" s="42">
        <f>+'Finančni načrt po partnerjih'!D26</f>
        <v>0</v>
      </c>
      <c r="E22" s="40">
        <f>+'Finančni načrt po partnerjih'!F26</f>
        <v>0</v>
      </c>
      <c r="F22" s="41">
        <f>+'Finančni načrt po partnerjih'!G26</f>
        <v>0</v>
      </c>
      <c r="G22" s="42">
        <f>+'Finančni načrt po partnerjih'!H26</f>
        <v>0</v>
      </c>
      <c r="H22" s="40">
        <f>+'Finančni načrt po partnerjih'!J26</f>
        <v>0</v>
      </c>
      <c r="I22" s="41">
        <f>+'Finančni načrt po partnerjih'!K26</f>
        <v>0</v>
      </c>
      <c r="J22" s="42">
        <f>+'Finančni načrt po partnerjih'!L26</f>
        <v>0</v>
      </c>
      <c r="K22" s="40">
        <f>+'Finančni načrt po partnerjih'!N26</f>
        <v>0</v>
      </c>
      <c r="L22" s="41">
        <f>+'Finančni načrt po partnerjih'!O26</f>
        <v>0</v>
      </c>
      <c r="M22" s="42">
        <f>+'Finančni načrt po partnerjih'!P26</f>
        <v>0</v>
      </c>
      <c r="N22" s="40">
        <f>+'Finančni načrt po partnerjih'!R26</f>
        <v>0</v>
      </c>
      <c r="O22" s="41">
        <f>+'Finančni načrt po partnerjih'!S26</f>
        <v>0</v>
      </c>
      <c r="P22" s="42">
        <f>+'Finančni načrt po partnerjih'!T26</f>
        <v>0</v>
      </c>
      <c r="Q22" s="43">
        <f>+'Finančni načrt po partnerjih'!V26</f>
        <v>0</v>
      </c>
      <c r="R22" s="41">
        <f>+'Finančni načrt po partnerjih'!W24</f>
        <v>0</v>
      </c>
      <c r="S22" s="42">
        <f>+'Finančni načrt po partnerjih'!X26</f>
        <v>0</v>
      </c>
      <c r="T22" s="34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1"/>
    </row>
    <row r="23" spans="1:61" ht="16.5" thickBot="1" x14ac:dyDescent="0.3"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61" ht="38.25" customHeight="1" x14ac:dyDescent="0.25">
      <c r="A24" s="199" t="s">
        <v>8</v>
      </c>
      <c r="B24" s="200" t="s">
        <v>58</v>
      </c>
      <c r="C24" s="201"/>
      <c r="D24" s="202"/>
      <c r="E24" s="214" t="s">
        <v>2</v>
      </c>
      <c r="F24" s="215"/>
      <c r="G24" s="216"/>
      <c r="H24" s="217" t="s">
        <v>2</v>
      </c>
      <c r="I24" s="28"/>
      <c r="J24" s="28"/>
      <c r="K24" s="28"/>
      <c r="L24" s="28"/>
      <c r="M24" s="28"/>
      <c r="N24" s="28"/>
      <c r="O24" s="28"/>
      <c r="P24" s="28"/>
      <c r="T24" s="28"/>
    </row>
    <row r="25" spans="1:61" ht="16.5" thickBot="1" x14ac:dyDescent="0.3">
      <c r="A25" s="213"/>
      <c r="B25" s="218" t="s">
        <v>3</v>
      </c>
      <c r="C25" s="219" t="s">
        <v>5</v>
      </c>
      <c r="D25" s="220" t="s">
        <v>21</v>
      </c>
      <c r="E25" s="218" t="s">
        <v>3</v>
      </c>
      <c r="F25" s="219" t="s">
        <v>5</v>
      </c>
      <c r="G25" s="220" t="s">
        <v>21</v>
      </c>
      <c r="H25" s="221" t="s">
        <v>22</v>
      </c>
      <c r="I25" s="28"/>
      <c r="J25" s="28"/>
      <c r="K25" s="28"/>
      <c r="L25" s="28"/>
      <c r="M25" s="28"/>
      <c r="N25" s="28"/>
      <c r="O25" s="28"/>
      <c r="P25" s="28"/>
      <c r="T25" s="28"/>
    </row>
    <row r="26" spans="1:61" s="35" customFormat="1" ht="18.75" customHeight="1" x14ac:dyDescent="0.2">
      <c r="A26" s="209" t="s">
        <v>17</v>
      </c>
      <c r="B26" s="30">
        <f>SUMIF('Finančni načrt I FAZA'!$B$14:$B$55, "Partner 6",'Finančni načrt I FAZA'!$J$14:$J$55)</f>
        <v>0</v>
      </c>
      <c r="C26" s="31">
        <f>SUMIF('Finančni načrt II FAZA'!$B$14:$B$55, "Partner 6",'Finančni načrt II FAZA'!$J$14:$J$55)</f>
        <v>0</v>
      </c>
      <c r="D26" s="32">
        <f>SUMIF('Finančni načrt III FAZA'!$B$14:$B$55, "Partner 6",'Finančni načrt III FAZA'!$J$14:$J$55)</f>
        <v>0</v>
      </c>
      <c r="E26" s="52">
        <f>+B13+E13+H13+K13+N13+Q13+B26</f>
        <v>0</v>
      </c>
      <c r="F26" s="53">
        <f>+C13+F13+I13+L13+O13+R13+C26</f>
        <v>0</v>
      </c>
      <c r="G26" s="54">
        <f>+D13+G13+J13+M13+P13+S13+D26</f>
        <v>0</v>
      </c>
      <c r="H26" s="55">
        <f>+E26+F26+G26</f>
        <v>0</v>
      </c>
      <c r="I26" s="34"/>
      <c r="J26" s="34"/>
      <c r="K26" s="34"/>
      <c r="L26" s="34"/>
      <c r="M26" s="34"/>
      <c r="N26" s="34"/>
      <c r="O26" s="34"/>
      <c r="P26" s="34"/>
      <c r="T26" s="34"/>
      <c r="AI26" s="56"/>
    </row>
    <row r="27" spans="1:61" s="35" customFormat="1" ht="18.75" customHeight="1" x14ac:dyDescent="0.2">
      <c r="A27" s="210" t="s">
        <v>18</v>
      </c>
      <c r="B27" s="36">
        <f>SUMIF('Finančni načrt I FAZA'!$B$14:$B$55, "Partner 6",'Finančni načrt I FAZA'!$G$14:$G$55)</f>
        <v>0</v>
      </c>
      <c r="C27" s="37">
        <f>SUMIF('Finančni načrt II FAZA'!$B$14:$B$55, "Partner 6",'Finančni načrt II FAZA'!$G$14:$G$55)</f>
        <v>0</v>
      </c>
      <c r="D27" s="38">
        <f>SUMIF('Finančni načrt III FAZA'!$B$14:$B$55, "Partner 6",'Finančni načrt III FAZA'!$G$14:$G$55)</f>
        <v>0</v>
      </c>
      <c r="E27" s="57">
        <f>SUM(+B14+E14+H14+K14+N14+Q14+B27)</f>
        <v>0</v>
      </c>
      <c r="F27" s="58">
        <f t="shared" ref="F27:F35" si="0">+C14+F14+I14+L14+O14+R14+C27</f>
        <v>0</v>
      </c>
      <c r="G27" s="59">
        <f t="shared" ref="G27:G35" si="1">+D14+G14+J14+M14+P14+S14+D27</f>
        <v>0</v>
      </c>
      <c r="H27" s="60">
        <f t="shared" ref="H27:H35" si="2">+E27+F27+G27</f>
        <v>0</v>
      </c>
      <c r="I27" s="34"/>
      <c r="J27" s="34"/>
      <c r="K27" s="61"/>
      <c r="L27" s="34"/>
      <c r="M27" s="34"/>
      <c r="N27" s="34"/>
      <c r="O27" s="34"/>
      <c r="P27" s="34"/>
      <c r="T27" s="34"/>
      <c r="AI27" s="56"/>
    </row>
    <row r="28" spans="1:61" s="35" customFormat="1" ht="18.75" customHeight="1" x14ac:dyDescent="0.2">
      <c r="A28" s="210" t="s">
        <v>19</v>
      </c>
      <c r="B28" s="36">
        <f>SUMIF('Finančni načrt I FAZA'!$B$14:$B$55, "Partner 6",'Finančni načrt I FAZA'!$N$14:$N$55)</f>
        <v>0</v>
      </c>
      <c r="C28" s="37">
        <f>SUMIF('Finančni načrt II FAZA'!$B$14:$B$55, "Partner 6",'Finančni načrt II FAZA'!$N$14:$N$55)</f>
        <v>0</v>
      </c>
      <c r="D28" s="38">
        <f>SUMIF('Finančni načrt III FAZA'!$B$14:$B$55, "Partner 6",'Finančni načrt III FAZA'!$N$14:$N$55)</f>
        <v>0</v>
      </c>
      <c r="E28" s="57">
        <f>SUM(+B15+E15+H15+K15+N15+Q15+B28)</f>
        <v>0</v>
      </c>
      <c r="F28" s="58">
        <f t="shared" si="0"/>
        <v>0</v>
      </c>
      <c r="G28" s="59">
        <f t="shared" si="1"/>
        <v>0</v>
      </c>
      <c r="H28" s="60">
        <f t="shared" si="2"/>
        <v>0</v>
      </c>
      <c r="I28" s="34"/>
      <c r="J28" s="34"/>
      <c r="K28" s="34"/>
      <c r="L28" s="34"/>
      <c r="M28" s="34"/>
      <c r="N28" s="34"/>
      <c r="O28" s="34"/>
      <c r="P28" s="34"/>
      <c r="T28" s="34"/>
    </row>
    <row r="29" spans="1:61" s="35" customFormat="1" ht="18.75" customHeight="1" x14ac:dyDescent="0.2">
      <c r="A29" s="210" t="s">
        <v>9</v>
      </c>
      <c r="B29" s="36">
        <f>SUMIF('Finančni načrt I FAZA'!$B$14:$B$55, "Partner 6",'Finančni načrt I FAZA'!$O$14:$O$55)</f>
        <v>0</v>
      </c>
      <c r="C29" s="37">
        <f>SUMIF('Finančni načrt II FAZA'!$B$14:$B$55, "Partner 6",'Finančni načrt II FAZA'!$O$14:$O$55)</f>
        <v>0</v>
      </c>
      <c r="D29" s="38">
        <f>SUMIF('Finančni načrt III FAZA'!$B$14:$B$55, "Partner 6",'Finančni načrt III FAZA'!$O$14:$O$55)</f>
        <v>0</v>
      </c>
      <c r="E29" s="57">
        <f>SUM(+B16+E16+H16+K16+N16+Q16+B29)</f>
        <v>0</v>
      </c>
      <c r="F29" s="58">
        <f t="shared" si="0"/>
        <v>0</v>
      </c>
      <c r="G29" s="59">
        <f t="shared" si="1"/>
        <v>0</v>
      </c>
      <c r="H29" s="60">
        <f t="shared" si="2"/>
        <v>0</v>
      </c>
      <c r="I29" s="34"/>
      <c r="J29" s="34"/>
      <c r="K29" s="34"/>
      <c r="L29" s="34"/>
      <c r="M29" s="34"/>
      <c r="N29" s="34"/>
      <c r="O29" s="34"/>
      <c r="P29" s="34"/>
      <c r="T29" s="34"/>
    </row>
    <row r="30" spans="1:61" s="35" customFormat="1" ht="18.75" customHeight="1" thickBot="1" x14ac:dyDescent="0.25">
      <c r="A30" s="211" t="s">
        <v>30</v>
      </c>
      <c r="B30" s="40">
        <f>SUMIF('Finančni načrt I FAZA'!$B$14:$B$55, "Partner 6",'Finančni načrt I FAZA'!$L$14:$L$55)</f>
        <v>0</v>
      </c>
      <c r="C30" s="41">
        <f>SUMIF('Finančni načrt II FAZA'!$B$14:$B$55, "Partner 6",'Finančni načrt II FAZA'!$L$14:$L$55)</f>
        <v>0</v>
      </c>
      <c r="D30" s="42">
        <f>SUMIF('Finančni načrt III FAZA'!$B$14:$B$55, "Partner 6",'Finančni načrt III FAZA'!$L$14:$L$55)</f>
        <v>0</v>
      </c>
      <c r="E30" s="62">
        <f>SUM(+B17+E17+H17+K17+N17+Q17+B30)</f>
        <v>0</v>
      </c>
      <c r="F30" s="63">
        <f t="shared" si="0"/>
        <v>0</v>
      </c>
      <c r="G30" s="64">
        <f t="shared" si="1"/>
        <v>0</v>
      </c>
      <c r="H30" s="65">
        <f t="shared" si="2"/>
        <v>0</v>
      </c>
      <c r="I30" s="34"/>
      <c r="J30" s="34"/>
      <c r="K30" s="34"/>
      <c r="L30" s="34"/>
      <c r="M30" s="34"/>
      <c r="N30" s="34"/>
      <c r="O30" s="34"/>
      <c r="P30" s="34"/>
      <c r="T30" s="34"/>
    </row>
    <row r="31" spans="1:61" s="35" customFormat="1" ht="18.75" customHeight="1" x14ac:dyDescent="0.2">
      <c r="A31" s="212" t="s">
        <v>11</v>
      </c>
      <c r="B31" s="44">
        <f>+'Finančni načrt po partnerjih'!Z20</f>
        <v>0</v>
      </c>
      <c r="C31" s="45">
        <f>+'Finančni načrt po partnerjih'!AA20</f>
        <v>0</v>
      </c>
      <c r="D31" s="46">
        <f>+'Finančni načrt po partnerjih'!AB20</f>
        <v>0</v>
      </c>
      <c r="E31" s="66">
        <f>+B18+E18+H18+K18+N18+Q18+B31</f>
        <v>0</v>
      </c>
      <c r="F31" s="67">
        <f t="shared" si="0"/>
        <v>0</v>
      </c>
      <c r="G31" s="68">
        <f t="shared" si="1"/>
        <v>0</v>
      </c>
      <c r="H31" s="69">
        <f t="shared" si="2"/>
        <v>0</v>
      </c>
      <c r="I31" s="34"/>
      <c r="J31" s="34"/>
      <c r="K31" s="34"/>
      <c r="L31" s="34"/>
      <c r="M31" s="34"/>
      <c r="N31" s="34"/>
      <c r="O31" s="34"/>
      <c r="P31" s="34"/>
      <c r="T31" s="34"/>
    </row>
    <row r="32" spans="1:61" s="35" customFormat="1" ht="18.75" customHeight="1" x14ac:dyDescent="0.2">
      <c r="A32" s="210" t="s">
        <v>12</v>
      </c>
      <c r="B32" s="36">
        <f>+'Finančni načrt po partnerjih'!Z22</f>
        <v>0</v>
      </c>
      <c r="C32" s="37">
        <f>+'Finančni načrt po partnerjih'!AA22</f>
        <v>0</v>
      </c>
      <c r="D32" s="38">
        <f>+'Finančni načrt po partnerjih'!AB22</f>
        <v>0</v>
      </c>
      <c r="E32" s="57">
        <f>+B19+E19+H19+K19+N19+Q19+B32</f>
        <v>0</v>
      </c>
      <c r="F32" s="70">
        <f t="shared" si="0"/>
        <v>0</v>
      </c>
      <c r="G32" s="71">
        <f t="shared" si="1"/>
        <v>0</v>
      </c>
      <c r="H32" s="60">
        <f t="shared" si="2"/>
        <v>0</v>
      </c>
      <c r="I32" s="34"/>
      <c r="J32" s="34"/>
      <c r="K32" s="34"/>
      <c r="L32" s="34"/>
      <c r="M32" s="34"/>
      <c r="N32" s="34"/>
      <c r="O32" s="34"/>
      <c r="P32" s="34"/>
      <c r="T32" s="34"/>
    </row>
    <row r="33" spans="1:20" s="35" customFormat="1" ht="18.75" customHeight="1" x14ac:dyDescent="0.2">
      <c r="A33" s="210" t="s">
        <v>13</v>
      </c>
      <c r="B33" s="36">
        <f>+'Finančni načrt po partnerjih'!Z24</f>
        <v>0</v>
      </c>
      <c r="C33" s="37">
        <f>+'Finančni načrt po partnerjih'!AA22</f>
        <v>0</v>
      </c>
      <c r="D33" s="38">
        <f>+'Finančni načrt po partnerjih'!AB24</f>
        <v>0</v>
      </c>
      <c r="E33" s="57">
        <f>+B20+E20+H20+K20+N20+Q20+B33</f>
        <v>0</v>
      </c>
      <c r="F33" s="70">
        <f t="shared" si="0"/>
        <v>0</v>
      </c>
      <c r="G33" s="71">
        <f t="shared" si="1"/>
        <v>0</v>
      </c>
      <c r="H33" s="60">
        <f t="shared" si="2"/>
        <v>0</v>
      </c>
      <c r="I33" s="34"/>
      <c r="J33" s="34"/>
      <c r="K33" s="34"/>
      <c r="L33" s="34"/>
      <c r="M33" s="34"/>
      <c r="N33" s="34"/>
      <c r="O33" s="34"/>
      <c r="P33" s="34"/>
      <c r="T33" s="34"/>
    </row>
    <row r="34" spans="1:20" s="35" customFormat="1" ht="18.75" customHeight="1" x14ac:dyDescent="0.2">
      <c r="A34" s="210" t="s">
        <v>27</v>
      </c>
      <c r="B34" s="36">
        <f>+'Finančni načrt po partnerjih'!Z17</f>
        <v>0</v>
      </c>
      <c r="C34" s="37">
        <f>+'Finančni načrt po partnerjih'!AA17</f>
        <v>0</v>
      </c>
      <c r="D34" s="38">
        <f>+'Finančni načrt po partnerjih'!AB17</f>
        <v>0</v>
      </c>
      <c r="E34" s="57">
        <f>+B21+E21+H21+K21+N21+Q21+B34</f>
        <v>0</v>
      </c>
      <c r="F34" s="70">
        <f t="shared" si="0"/>
        <v>0</v>
      </c>
      <c r="G34" s="71">
        <f t="shared" si="1"/>
        <v>0</v>
      </c>
      <c r="H34" s="60">
        <f t="shared" si="2"/>
        <v>0</v>
      </c>
      <c r="I34" s="34"/>
      <c r="J34" s="34"/>
      <c r="K34" s="34"/>
      <c r="L34" s="34"/>
      <c r="M34" s="34"/>
      <c r="N34" s="34"/>
      <c r="O34" s="34"/>
      <c r="P34" s="34"/>
      <c r="T34" s="34"/>
    </row>
    <row r="35" spans="1:20" s="35" customFormat="1" ht="18.75" customHeight="1" thickBot="1" x14ac:dyDescent="0.25">
      <c r="A35" s="211" t="s">
        <v>28</v>
      </c>
      <c r="B35" s="40">
        <f>+'Finančni načrt po partnerjih'!Z26</f>
        <v>0</v>
      </c>
      <c r="C35" s="41">
        <f>+'Finančni načrt po partnerjih'!AA26</f>
        <v>0</v>
      </c>
      <c r="D35" s="42">
        <f>+'Finančni načrt po partnerjih'!AB25</f>
        <v>0</v>
      </c>
      <c r="E35" s="62">
        <f>+B22+E22+H22+K22+N22+Q22+B35</f>
        <v>0</v>
      </c>
      <c r="F35" s="72">
        <f t="shared" si="0"/>
        <v>0</v>
      </c>
      <c r="G35" s="73">
        <f t="shared" si="1"/>
        <v>0</v>
      </c>
      <c r="H35" s="65">
        <f t="shared" si="2"/>
        <v>0</v>
      </c>
      <c r="I35" s="34"/>
      <c r="J35" s="34"/>
      <c r="K35" s="34"/>
      <c r="L35" s="34"/>
      <c r="M35" s="34"/>
      <c r="N35" s="34"/>
      <c r="O35" s="34"/>
      <c r="P35" s="34"/>
      <c r="T35" s="34"/>
    </row>
    <row r="36" spans="1:20" x14ac:dyDescent="0.25">
      <c r="T36" s="28"/>
    </row>
    <row r="37" spans="1:20" ht="16.5" thickBot="1" x14ac:dyDescent="0.3">
      <c r="A37" s="28"/>
    </row>
    <row r="38" spans="1:20" s="35" customFormat="1" ht="22.5" customHeight="1" thickBot="1" x14ac:dyDescent="0.3">
      <c r="A38" s="154" t="s">
        <v>31</v>
      </c>
      <c r="B38" s="155"/>
      <c r="D38" s="29"/>
      <c r="E38" s="29"/>
    </row>
    <row r="39" spans="1:20" s="35" customFormat="1" ht="22.5" customHeight="1" thickBot="1" x14ac:dyDescent="0.3">
      <c r="A39" s="225" t="s">
        <v>32</v>
      </c>
      <c r="B39" s="74" t="e">
        <f>+$H$31*100/$H$30</f>
        <v>#DIV/0!</v>
      </c>
      <c r="C39" s="35" t="s">
        <v>61</v>
      </c>
      <c r="D39" s="29"/>
      <c r="E39" s="29"/>
    </row>
    <row r="40" spans="1:20" s="35" customFormat="1" ht="22.5" customHeight="1" thickBot="1" x14ac:dyDescent="0.3">
      <c r="A40" s="154" t="s">
        <v>60</v>
      </c>
      <c r="B40" s="155"/>
      <c r="D40" s="29"/>
      <c r="E40" s="29"/>
    </row>
    <row r="41" spans="1:20" s="35" customFormat="1" ht="22.5" customHeight="1" thickBot="1" x14ac:dyDescent="0.3">
      <c r="A41" s="225" t="s">
        <v>32</v>
      </c>
      <c r="B41" s="74" t="e">
        <f>+$H$31*100/$H$30</f>
        <v>#DIV/0!</v>
      </c>
      <c r="C41" s="35" t="s">
        <v>62</v>
      </c>
      <c r="D41" s="29"/>
      <c r="E41" s="29"/>
    </row>
    <row r="42" spans="1:20" s="35" customFormat="1" ht="22.5" customHeight="1" thickBot="1" x14ac:dyDescent="0.3">
      <c r="A42" s="75"/>
      <c r="B42" s="75"/>
      <c r="E42" s="29"/>
    </row>
    <row r="43" spans="1:20" s="35" customFormat="1" ht="22.5" customHeight="1" thickBot="1" x14ac:dyDescent="0.25">
      <c r="A43" s="154" t="s">
        <v>29</v>
      </c>
      <c r="B43" s="155"/>
    </row>
    <row r="44" spans="1:20" s="35" customFormat="1" ht="22.5" customHeight="1" x14ac:dyDescent="0.2">
      <c r="A44" s="209" t="s">
        <v>14</v>
      </c>
      <c r="B44" s="76" t="e">
        <f>+$H$32*100/$H$30</f>
        <v>#DIV/0!</v>
      </c>
    </row>
    <row r="45" spans="1:20" s="35" customFormat="1" ht="22.5" customHeight="1" x14ac:dyDescent="0.2">
      <c r="A45" s="210" t="s">
        <v>15</v>
      </c>
      <c r="B45" s="77" t="e">
        <f>+$H$33*100/$H$30</f>
        <v>#DIV/0!</v>
      </c>
      <c r="D45" s="78"/>
    </row>
    <row r="46" spans="1:20" s="35" customFormat="1" ht="22.5" customHeight="1" x14ac:dyDescent="0.2">
      <c r="A46" s="210" t="s">
        <v>23</v>
      </c>
      <c r="B46" s="77" t="e">
        <f>+$H$34*100/$H$30</f>
        <v>#DIV/0!</v>
      </c>
    </row>
    <row r="47" spans="1:20" s="35" customFormat="1" ht="28.5" customHeight="1" thickBot="1" x14ac:dyDescent="0.25">
      <c r="A47" s="226" t="s">
        <v>34</v>
      </c>
      <c r="B47" s="79" t="e">
        <f>+$H$35*100/$H$30</f>
        <v>#DIV/0!</v>
      </c>
    </row>
    <row r="48" spans="1:20" x14ac:dyDescent="0.25">
      <c r="A48" s="28"/>
    </row>
    <row r="49" spans="1:1" x14ac:dyDescent="0.25">
      <c r="A49" s="227" t="s">
        <v>87</v>
      </c>
    </row>
    <row r="50" spans="1:1" x14ac:dyDescent="0.25">
      <c r="A50" s="28"/>
    </row>
  </sheetData>
  <sheetProtection formatCells="0" formatColumns="0" formatRows="0"/>
  <dataConsolidate/>
  <mergeCells count="15">
    <mergeCell ref="A10:S10"/>
    <mergeCell ref="E11:G11"/>
    <mergeCell ref="A43:B43"/>
    <mergeCell ref="A38:B38"/>
    <mergeCell ref="A9:S9"/>
    <mergeCell ref="H11:J11"/>
    <mergeCell ref="K11:M11"/>
    <mergeCell ref="N11:P11"/>
    <mergeCell ref="Q11:S11"/>
    <mergeCell ref="B24:D24"/>
    <mergeCell ref="A11:A12"/>
    <mergeCell ref="E24:G24"/>
    <mergeCell ref="B11:D11"/>
    <mergeCell ref="A24:A25"/>
    <mergeCell ref="A40:B40"/>
  </mergeCells>
  <conditionalFormatting sqref="B39">
    <cfRule type="cellIs" dxfId="2" priority="3" stopIfTrue="1" operator="greaterThan">
      <formula>15</formula>
    </cfRule>
  </conditionalFormatting>
  <conditionalFormatting sqref="B41">
    <cfRule type="cellIs" priority="1" operator="greaterThan">
      <formula>50</formula>
    </cfRule>
    <cfRule type="cellIs" dxfId="1" priority="2" stopIfTrue="1" operator="greaterThan">
      <formula>50</formula>
    </cfRule>
  </conditionalFormatting>
  <conditionalFormatting sqref="B44:B47">
    <cfRule type="cellIs" dxfId="0" priority="11" stopIfTrue="1" operator="greaterThan">
      <formula>10</formula>
    </cfRule>
  </conditionalFormatting>
  <pageMargins left="0.7" right="0.7" top="0.75" bottom="0.75" header="0.3" footer="0.3"/>
  <pageSetup paperSize="8" scale="59" orientation="landscape" verticalDpi="0" r:id="rId1"/>
  <headerFooter>
    <oddHeader>&amp;L&amp;"Arial,Navadno"&amp;14Obrazec 3: Finančna konstrukcija operacije</oddHeader>
  </headerFooter>
  <colBreaks count="1" manualBreakCount="1">
    <brk id="19" max="56" man="1"/>
  </colBreaks>
  <ignoredErrors>
    <ignoredError sqref="R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3</vt:i4>
      </vt:variant>
    </vt:vector>
  </HeadingPairs>
  <TitlesOfParts>
    <vt:vector size="8" baseType="lpstr">
      <vt:lpstr>Finančni načrt I FAZA</vt:lpstr>
      <vt:lpstr>Finančni načrt II FAZA</vt:lpstr>
      <vt:lpstr>Finančni načrt III FAZA</vt:lpstr>
      <vt:lpstr>Finančni načrt po partnerjih</vt:lpstr>
      <vt:lpstr>Finančna konstrukcija_operacije</vt:lpstr>
      <vt:lpstr>'Finančna konstrukcija_operacije'!Področje_tiskanja</vt:lpstr>
      <vt:lpstr>'Finančni načrt III FAZA'!Področje_tiskanja</vt:lpstr>
      <vt:lpstr>'Finančni načrt po partnerjih'!Področje_tiskanja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Meta Pajer</cp:lastModifiedBy>
  <cp:lastPrinted>2019-03-06T09:44:09Z</cp:lastPrinted>
  <dcterms:created xsi:type="dcterms:W3CDTF">2011-03-22T09:29:16Z</dcterms:created>
  <dcterms:modified xsi:type="dcterms:W3CDTF">2026-04-08T12:54:42Z</dcterms:modified>
</cp:coreProperties>
</file>